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0212" windowHeight="7920" activeTab="0"/>
  </bookViews>
  <sheets>
    <sheet name="付表4-1" sheetId="1" r:id="rId1"/>
  </sheets>
  <definedNames>
    <definedName name="_xlnm.Print_Area" localSheetId="0">'付表4-1'!$A$1:$AE$455</definedName>
  </definedNames>
  <calcPr fullCalcOnLoad="1" refMode="R1C1"/>
</workbook>
</file>

<file path=xl/sharedStrings.xml><?xml version="1.0" encoding="utf-8"?>
<sst xmlns="http://schemas.openxmlformats.org/spreadsheetml/2006/main" count="665" uniqueCount="46">
  <si>
    <t>年</t>
  </si>
  <si>
    <t>東京都</t>
  </si>
  <si>
    <t>元</t>
  </si>
  <si>
    <t>（単位：件、％）</t>
  </si>
  <si>
    <t>神奈川県</t>
  </si>
  <si>
    <t>埼玉県</t>
  </si>
  <si>
    <t>千葉県</t>
  </si>
  <si>
    <t>月</t>
  </si>
  <si>
    <t>件　数</t>
  </si>
  <si>
    <t>全国比</t>
  </si>
  <si>
    <t>同月比</t>
  </si>
  <si>
    <t>２</t>
  </si>
  <si>
    <t>３</t>
  </si>
  <si>
    <t>４</t>
  </si>
  <si>
    <t>５</t>
  </si>
  <si>
    <t>６</t>
  </si>
  <si>
    <t>７</t>
  </si>
  <si>
    <t>8</t>
  </si>
  <si>
    <t>9</t>
  </si>
  <si>
    <t>10</t>
  </si>
  <si>
    <t>11</t>
  </si>
  <si>
    <t>１</t>
  </si>
  <si>
    <t>８</t>
  </si>
  <si>
    <t>９</t>
  </si>
  <si>
    <t>計</t>
  </si>
  <si>
    <t>前年比</t>
  </si>
  <si>
    <t>東京圏</t>
  </si>
  <si>
    <t>前年比</t>
  </si>
  <si>
    <t>全  国</t>
  </si>
  <si>
    <t>指 数</t>
  </si>
  <si>
    <t>件  数</t>
  </si>
  <si>
    <t>昭和54年</t>
  </si>
  <si>
    <t>11月データ</t>
  </si>
  <si>
    <t>（単位：件、％）</t>
  </si>
  <si>
    <t>　東京法務局管内</t>
  </si>
  <si>
    <t>（注）</t>
  </si>
  <si>
    <t>２　月次別の指数は、月次ベースのデータ公表開始月（昭和54年11月）を100とした。</t>
  </si>
  <si>
    <t>３　年次別の指数は、昭和55年を100とした。</t>
  </si>
  <si>
    <t>４　東京圏：東京都、神奈川県、千葉県、埼玉県の1都3県</t>
  </si>
  <si>
    <t>５　東京法務局管内：東京圏に加えて、茨城県、栃木県、群馬県、新潟県、長野県、山梨県、静岡県</t>
  </si>
  <si>
    <t>８</t>
  </si>
  <si>
    <t>９</t>
  </si>
  <si>
    <t>８</t>
  </si>
  <si>
    <t>９</t>
  </si>
  <si>
    <t>１　法務省「法務統計月報」から作成。</t>
  </si>
  <si>
    <t>２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</si>
</sst>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#;;\-"/>
    <numFmt numFmtId="177" formatCode="###,###,###;;\-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0"/>
    <numFmt numFmtId="187" formatCode="0.0"/>
    <numFmt numFmtId="188" formatCode="0.000"/>
    <numFmt numFmtId="189" formatCode="0.0000"/>
    <numFmt numFmtId="190" formatCode="0.00000"/>
    <numFmt numFmtId="191" formatCode="0_ "/>
    <numFmt numFmtId="192" formatCode="0.00000_ "/>
    <numFmt numFmtId="193" formatCode="0.0000_ "/>
    <numFmt numFmtId="194" formatCode="0.000_ "/>
    <numFmt numFmtId="195" formatCode="0.00_ "/>
    <numFmt numFmtId="196" formatCode="0.0_ "/>
    <numFmt numFmtId="197" formatCode="#,##0.0"/>
    <numFmt numFmtId="198" formatCode="#,###"/>
    <numFmt numFmtId="199" formatCode="#,##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22">
    <font>
      <sz val="11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5" borderId="1" applyNumberFormat="0" applyAlignment="0" applyProtection="0"/>
    <xf numFmtId="0" fontId="9" fillId="7" borderId="0" applyNumberFormat="0" applyBorder="0" applyAlignment="0" applyProtection="0"/>
    <xf numFmtId="9" fontId="0" fillId="0" borderId="0" applyFont="0" applyFill="0" applyBorder="0" applyAlignment="0" applyProtection="0"/>
    <xf numFmtId="0" fontId="2" fillId="4" borderId="2" applyNumberFormat="0" applyFont="0" applyAlignment="0" applyProtection="0"/>
    <xf numFmtId="0" fontId="10" fillId="0" borderId="3" applyNumberFormat="0" applyFill="0" applyAlignment="0" applyProtection="0"/>
    <xf numFmtId="0" fontId="11" fillId="16" borderId="0" applyNumberFormat="0" applyBorder="0" applyAlignment="0" applyProtection="0"/>
    <xf numFmtId="0" fontId="12" fillId="17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7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" fillId="0" borderId="0" applyBorder="0">
      <alignment vertical="center"/>
      <protection/>
    </xf>
    <xf numFmtId="0" fontId="20" fillId="6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3" fontId="4" fillId="0" borderId="10" xfId="60" applyNumberFormat="1" applyFont="1" applyFill="1" applyBorder="1">
      <alignment vertical="center"/>
      <protection/>
    </xf>
    <xf numFmtId="3" fontId="4" fillId="0" borderId="11" xfId="60" applyNumberFormat="1" applyFont="1" applyFill="1" applyBorder="1">
      <alignment vertical="center"/>
      <protection/>
    </xf>
    <xf numFmtId="0" fontId="4" fillId="0" borderId="11" xfId="60" applyFont="1" applyFill="1" applyBorder="1">
      <alignment vertical="center"/>
      <protection/>
    </xf>
    <xf numFmtId="197" fontId="4" fillId="0" borderId="11" xfId="60" applyNumberFormat="1" applyFont="1" applyFill="1" applyBorder="1">
      <alignment vertical="center"/>
      <protection/>
    </xf>
    <xf numFmtId="197" fontId="4" fillId="0" borderId="11" xfId="60" applyNumberFormat="1" applyFont="1" applyFill="1" applyBorder="1" applyAlignment="1">
      <alignment horizontal="right" vertical="center"/>
      <protection/>
    </xf>
    <xf numFmtId="0" fontId="4" fillId="0" borderId="11" xfId="60" applyFont="1" applyFill="1" applyBorder="1" applyAlignment="1">
      <alignment horizontal="center" vertical="center"/>
      <protection/>
    </xf>
    <xf numFmtId="3" fontId="4" fillId="0" borderId="11" xfId="60" applyNumberFormat="1" applyFont="1" applyFill="1" applyBorder="1" applyAlignment="1">
      <alignment horizontal="right" vertical="center"/>
      <protection/>
    </xf>
    <xf numFmtId="187" fontId="4" fillId="0" borderId="11" xfId="60" applyNumberFormat="1" applyFont="1" applyFill="1" applyBorder="1" applyAlignment="1">
      <alignment horizontal="right" vertical="center"/>
      <protection/>
    </xf>
    <xf numFmtId="187" fontId="4" fillId="0" borderId="12" xfId="60" applyNumberFormat="1" applyFont="1" applyFill="1" applyBorder="1">
      <alignment vertical="center"/>
      <protection/>
    </xf>
    <xf numFmtId="187" fontId="4" fillId="0" borderId="13" xfId="60" applyNumberFormat="1" applyFont="1" applyFill="1" applyBorder="1">
      <alignment vertical="center"/>
      <protection/>
    </xf>
    <xf numFmtId="186" fontId="4" fillId="0" borderId="12" xfId="60" applyNumberFormat="1" applyFont="1" applyFill="1" applyBorder="1" applyAlignment="1" quotePrefix="1">
      <alignment horizontal="center" vertical="center"/>
      <protection/>
    </xf>
    <xf numFmtId="0" fontId="4" fillId="0" borderId="12" xfId="60" applyFont="1" applyFill="1" applyBorder="1" applyAlignment="1" quotePrefix="1">
      <alignment horizontal="center" vertical="center"/>
      <protection/>
    </xf>
    <xf numFmtId="3" fontId="4" fillId="0" borderId="12" xfId="60" applyNumberFormat="1" applyFont="1" applyFill="1" applyBorder="1">
      <alignment vertic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4" fillId="0" borderId="12" xfId="60" applyFont="1" applyFill="1" applyBorder="1">
      <alignment vertical="center"/>
      <protection/>
    </xf>
    <xf numFmtId="0" fontId="4" fillId="0" borderId="13" xfId="60" applyFont="1" applyFill="1" applyBorder="1">
      <alignment vertical="center"/>
      <protection/>
    </xf>
    <xf numFmtId="186" fontId="4" fillId="0" borderId="10" xfId="60" applyNumberFormat="1" applyFont="1" applyFill="1" applyBorder="1" applyAlignment="1" quotePrefix="1">
      <alignment horizontal="center" vertical="center"/>
      <protection/>
    </xf>
    <xf numFmtId="0" fontId="4" fillId="0" borderId="10" xfId="60" applyFont="1" applyFill="1" applyBorder="1" applyAlignment="1" quotePrefix="1">
      <alignment horizontal="center" vertical="center"/>
      <protection/>
    </xf>
    <xf numFmtId="187" fontId="4" fillId="0" borderId="10" xfId="60" applyNumberFormat="1" applyFont="1" applyFill="1" applyBorder="1">
      <alignment vertical="center"/>
      <protection/>
    </xf>
    <xf numFmtId="187" fontId="4" fillId="0" borderId="11" xfId="60" applyNumberFormat="1" applyFont="1" applyFill="1" applyBorder="1">
      <alignment vertical="center"/>
      <protection/>
    </xf>
    <xf numFmtId="0" fontId="4" fillId="0" borderId="11" xfId="60" applyFont="1" applyFill="1" applyBorder="1" applyAlignment="1" quotePrefix="1">
      <alignment horizontal="center" vertical="center"/>
      <protection/>
    </xf>
    <xf numFmtId="3" fontId="4" fillId="0" borderId="14" xfId="60" applyNumberFormat="1" applyFont="1" applyFill="1" applyBorder="1">
      <alignment vertical="center"/>
      <protection/>
    </xf>
    <xf numFmtId="3" fontId="4" fillId="0" borderId="15" xfId="60" applyNumberFormat="1" applyFont="1" applyFill="1" applyBorder="1">
      <alignment vertical="center"/>
      <protection/>
    </xf>
    <xf numFmtId="0" fontId="4" fillId="0" borderId="13" xfId="60" applyFont="1" applyFill="1" applyBorder="1" applyAlignment="1" quotePrefix="1">
      <alignment horizontal="center"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3" fontId="4" fillId="0" borderId="14" xfId="48" applyNumberFormat="1" applyFont="1" applyFill="1" applyBorder="1" applyAlignment="1">
      <alignment vertical="center"/>
    </xf>
    <xf numFmtId="187" fontId="4" fillId="0" borderId="16" xfId="60" applyNumberFormat="1" applyFont="1" applyFill="1" applyBorder="1">
      <alignment vertical="center"/>
      <protection/>
    </xf>
    <xf numFmtId="3" fontId="4" fillId="0" borderId="16" xfId="48" applyNumberFormat="1" applyFont="1" applyFill="1" applyBorder="1" applyAlignment="1">
      <alignment vertical="center"/>
    </xf>
    <xf numFmtId="0" fontId="4" fillId="0" borderId="14" xfId="60" applyFont="1" applyFill="1" applyBorder="1">
      <alignment vertical="center"/>
      <protection/>
    </xf>
    <xf numFmtId="196" fontId="4" fillId="0" borderId="11" xfId="60" applyNumberFormat="1" applyFont="1" applyFill="1" applyBorder="1">
      <alignment vertical="center"/>
      <protection/>
    </xf>
    <xf numFmtId="196" fontId="4" fillId="0" borderId="14" xfId="60" applyNumberFormat="1" applyFont="1" applyFill="1" applyBorder="1">
      <alignment vertical="center"/>
      <protection/>
    </xf>
    <xf numFmtId="198" fontId="4" fillId="0" borderId="12" xfId="60" applyNumberFormat="1" applyFont="1" applyFill="1" applyBorder="1">
      <alignment vertical="center"/>
      <protection/>
    </xf>
    <xf numFmtId="3" fontId="4" fillId="0" borderId="17" xfId="60" applyNumberFormat="1" applyFont="1" applyFill="1" applyBorder="1">
      <alignment vertical="center"/>
      <protection/>
    </xf>
    <xf numFmtId="187" fontId="4" fillId="0" borderId="17" xfId="60" applyNumberFormat="1" applyFont="1" applyFill="1" applyBorder="1">
      <alignment vertical="center"/>
      <protection/>
    </xf>
    <xf numFmtId="198" fontId="4" fillId="0" borderId="18" xfId="60" applyNumberFormat="1" applyFont="1" applyFill="1" applyBorder="1">
      <alignment vertical="center"/>
      <protection/>
    </xf>
    <xf numFmtId="0" fontId="4" fillId="0" borderId="0" xfId="60" applyFont="1" applyFill="1">
      <alignment vertical="center"/>
      <protection/>
    </xf>
    <xf numFmtId="3" fontId="4" fillId="0" borderId="0" xfId="60" applyNumberFormat="1" applyFont="1" applyFill="1">
      <alignment vertical="center"/>
      <protection/>
    </xf>
    <xf numFmtId="38" fontId="4" fillId="0" borderId="0" xfId="48" applyFont="1" applyFill="1" applyAlignment="1">
      <alignment vertical="center"/>
    </xf>
    <xf numFmtId="0" fontId="4" fillId="0" borderId="10" xfId="60" applyFont="1" applyFill="1" applyBorder="1">
      <alignment vertical="center"/>
      <protection/>
    </xf>
    <xf numFmtId="187" fontId="4" fillId="0" borderId="14" xfId="60" applyNumberFormat="1" applyFont="1" applyFill="1" applyBorder="1">
      <alignment vertical="center"/>
      <protection/>
    </xf>
    <xf numFmtId="3" fontId="4" fillId="0" borderId="13" xfId="60" applyNumberFormat="1" applyFont="1" applyFill="1" applyBorder="1">
      <alignment vertical="center"/>
      <protection/>
    </xf>
    <xf numFmtId="3" fontId="4" fillId="0" borderId="13" xfId="48" applyNumberFormat="1" applyFont="1" applyFill="1" applyBorder="1" applyAlignment="1">
      <alignment vertical="center"/>
    </xf>
    <xf numFmtId="187" fontId="4" fillId="0" borderId="15" xfId="60" applyNumberFormat="1" applyFont="1" applyFill="1" applyBorder="1">
      <alignment vertical="center"/>
      <protection/>
    </xf>
    <xf numFmtId="187" fontId="4" fillId="0" borderId="19" xfId="60" applyNumberFormat="1" applyFont="1" applyFill="1" applyBorder="1">
      <alignment vertical="center"/>
      <protection/>
    </xf>
    <xf numFmtId="187" fontId="4" fillId="0" borderId="0" xfId="60" applyNumberFormat="1" applyFont="1" applyFill="1" applyBorder="1">
      <alignment vertical="center"/>
      <protection/>
    </xf>
    <xf numFmtId="197" fontId="4" fillId="0" borderId="0" xfId="60" applyNumberFormat="1" applyFont="1" applyFill="1" applyBorder="1" applyAlignment="1">
      <alignment horizontal="right" vertical="center"/>
      <protection/>
    </xf>
    <xf numFmtId="3" fontId="4" fillId="0" borderId="11" xfId="60" applyNumberFormat="1" applyFont="1" applyFill="1" applyBorder="1" applyAlignment="1">
      <alignment vertical="center" wrapText="1"/>
      <protection/>
    </xf>
    <xf numFmtId="49" fontId="4" fillId="0" borderId="20" xfId="60" applyNumberFormat="1" applyFont="1" applyFill="1" applyBorder="1" applyAlignment="1">
      <alignment horizontal="center" vertical="center"/>
      <protection/>
    </xf>
    <xf numFmtId="0" fontId="4" fillId="0" borderId="0" xfId="60" applyFont="1" applyFill="1" applyAlignment="1">
      <alignment horizontal="left" vertical="center"/>
      <protection/>
    </xf>
    <xf numFmtId="0" fontId="4" fillId="0" borderId="0" xfId="60" applyFont="1" applyFill="1" applyAlignment="1">
      <alignment horizontal="right" vertical="center"/>
      <protection/>
    </xf>
    <xf numFmtId="0" fontId="4" fillId="0" borderId="21" xfId="60" applyFont="1" applyFill="1" applyBorder="1">
      <alignment vertical="center"/>
      <protection/>
    </xf>
    <xf numFmtId="0" fontId="3" fillId="0" borderId="21" xfId="60" applyFont="1" applyFill="1" applyBorder="1" applyAlignment="1">
      <alignment horizontal="center" vertical="center"/>
      <protection/>
    </xf>
    <xf numFmtId="0" fontId="3" fillId="0" borderId="19" xfId="60" applyFont="1" applyFill="1" applyBorder="1" applyAlignment="1">
      <alignment horizontal="center" vertical="center"/>
      <protection/>
    </xf>
    <xf numFmtId="0" fontId="3" fillId="0" borderId="21" xfId="60" applyFont="1" applyFill="1" applyBorder="1" applyAlignment="1">
      <alignment horizontal="left" vertical="center"/>
      <protection/>
    </xf>
    <xf numFmtId="0" fontId="3" fillId="0" borderId="22" xfId="60" applyFont="1" applyFill="1" applyBorder="1" applyAlignment="1">
      <alignment horizontal="center" vertical="center"/>
      <protection/>
    </xf>
    <xf numFmtId="187" fontId="3" fillId="0" borderId="19" xfId="60" applyNumberFormat="1" applyFont="1" applyFill="1" applyBorder="1">
      <alignment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20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186" fontId="4" fillId="0" borderId="12" xfId="60" applyNumberFormat="1" applyFont="1" applyFill="1" applyBorder="1" applyAlignment="1">
      <alignment horizontal="center" vertical="center"/>
      <protection/>
    </xf>
    <xf numFmtId="187" fontId="4" fillId="0" borderId="12" xfId="60" applyNumberFormat="1" applyFont="1" applyFill="1" applyBorder="1" applyAlignment="1">
      <alignment horizontal="center" vertical="center"/>
      <protection/>
    </xf>
    <xf numFmtId="187" fontId="4" fillId="0" borderId="13" xfId="60" applyNumberFormat="1" applyFont="1" applyFill="1" applyBorder="1" applyAlignment="1">
      <alignment horizontal="center" vertical="center"/>
      <protection/>
    </xf>
    <xf numFmtId="187" fontId="4" fillId="0" borderId="11" xfId="60" applyNumberFormat="1" applyFont="1" applyFill="1" applyBorder="1" applyAlignment="1">
      <alignment horizontal="center" vertical="center"/>
      <protection/>
    </xf>
    <xf numFmtId="186" fontId="4" fillId="0" borderId="11" xfId="60" applyNumberFormat="1" applyFont="1" applyFill="1" applyBorder="1" applyAlignment="1" quotePrefix="1">
      <alignment horizontal="center" vertical="center"/>
      <protection/>
    </xf>
    <xf numFmtId="198" fontId="4" fillId="0" borderId="11" xfId="60" applyNumberFormat="1" applyFont="1" applyFill="1" applyBorder="1">
      <alignment vertical="center"/>
      <protection/>
    </xf>
    <xf numFmtId="0" fontId="21" fillId="0" borderId="0" xfId="60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付表6-1　20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455"/>
  <sheetViews>
    <sheetView showGridLines="0" tabSelected="1" zoomScaleSheetLayoutView="100" zoomScalePageLayoutView="9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00390625" defaultRowHeight="13.5"/>
  <cols>
    <col min="1" max="2" width="3.375" style="36" customWidth="1"/>
    <col min="3" max="3" width="7.625" style="36" customWidth="1"/>
    <col min="4" max="6" width="6.625" style="36" customWidth="1"/>
    <col min="7" max="7" width="7.625" style="36" customWidth="1"/>
    <col min="8" max="10" width="6.625" style="36" customWidth="1"/>
    <col min="11" max="11" width="7.625" style="36" customWidth="1"/>
    <col min="12" max="12" width="6.25390625" style="36" hidden="1" customWidth="1"/>
    <col min="13" max="14" width="6.625" style="36" customWidth="1"/>
    <col min="15" max="15" width="9.625" style="36" customWidth="1"/>
    <col min="16" max="17" width="6.625" style="36" customWidth="1"/>
    <col min="18" max="19" width="3.375" style="36" customWidth="1"/>
    <col min="20" max="20" width="9.625" style="36" customWidth="1"/>
    <col min="21" max="23" width="6.625" style="36" customWidth="1"/>
    <col min="24" max="24" width="9.625" style="36" customWidth="1"/>
    <col min="25" max="27" width="6.625" style="36" customWidth="1"/>
    <col min="28" max="28" width="9.625" style="36" customWidth="1"/>
    <col min="29" max="31" width="6.625" style="36" customWidth="1"/>
    <col min="32" max="16384" width="8.00390625" style="36" customWidth="1"/>
  </cols>
  <sheetData>
    <row r="1" spans="3:31" ht="10.5">
      <c r="C1" s="48"/>
      <c r="D1" s="48"/>
      <c r="K1" s="48"/>
      <c r="L1" s="48"/>
      <c r="M1" s="48"/>
      <c r="N1" s="48"/>
      <c r="O1" s="49"/>
      <c r="Q1" s="50" t="s">
        <v>33</v>
      </c>
      <c r="T1" s="48"/>
      <c r="U1" s="48"/>
      <c r="Z1" s="48"/>
      <c r="AA1" s="48"/>
      <c r="AB1" s="48"/>
      <c r="AE1" s="50" t="s">
        <v>3</v>
      </c>
    </row>
    <row r="2" spans="1:31" ht="10.5">
      <c r="A2" s="51"/>
      <c r="B2" s="51"/>
      <c r="C2" s="52" t="s">
        <v>1</v>
      </c>
      <c r="D2" s="53"/>
      <c r="E2" s="53"/>
      <c r="F2" s="53" t="s">
        <v>25</v>
      </c>
      <c r="G2" s="52" t="s">
        <v>26</v>
      </c>
      <c r="H2" s="53"/>
      <c r="I2" s="53"/>
      <c r="J2" s="53" t="s">
        <v>25</v>
      </c>
      <c r="K2" s="54" t="s">
        <v>34</v>
      </c>
      <c r="L2" s="53"/>
      <c r="M2" s="53"/>
      <c r="N2" s="55" t="s">
        <v>27</v>
      </c>
      <c r="O2" s="52" t="s">
        <v>28</v>
      </c>
      <c r="P2" s="53"/>
      <c r="Q2" s="55" t="s">
        <v>25</v>
      </c>
      <c r="R2" s="51"/>
      <c r="S2" s="51"/>
      <c r="T2" s="52" t="s">
        <v>4</v>
      </c>
      <c r="U2" s="56"/>
      <c r="V2" s="53"/>
      <c r="W2" s="53" t="s">
        <v>25</v>
      </c>
      <c r="X2" s="52" t="s">
        <v>5</v>
      </c>
      <c r="Y2" s="53"/>
      <c r="Z2" s="53"/>
      <c r="AA2" s="53" t="s">
        <v>25</v>
      </c>
      <c r="AB2" s="52" t="s">
        <v>6</v>
      </c>
      <c r="AC2" s="53"/>
      <c r="AD2" s="53"/>
      <c r="AE2" s="55" t="s">
        <v>25</v>
      </c>
    </row>
    <row r="3" spans="1:31" ht="11.25" customHeight="1">
      <c r="A3" s="14" t="s">
        <v>0</v>
      </c>
      <c r="B3" s="14" t="s">
        <v>7</v>
      </c>
      <c r="C3" s="57" t="s">
        <v>8</v>
      </c>
      <c r="D3" s="58" t="s">
        <v>29</v>
      </c>
      <c r="E3" s="58" t="s">
        <v>9</v>
      </c>
      <c r="F3" s="58" t="s">
        <v>10</v>
      </c>
      <c r="G3" s="57" t="s">
        <v>30</v>
      </c>
      <c r="H3" s="58" t="s">
        <v>29</v>
      </c>
      <c r="I3" s="58" t="s">
        <v>9</v>
      </c>
      <c r="J3" s="58" t="s">
        <v>10</v>
      </c>
      <c r="K3" s="57" t="s">
        <v>30</v>
      </c>
      <c r="L3" s="58" t="s">
        <v>29</v>
      </c>
      <c r="M3" s="58" t="s">
        <v>9</v>
      </c>
      <c r="N3" s="59" t="s">
        <v>10</v>
      </c>
      <c r="O3" s="57" t="s">
        <v>30</v>
      </c>
      <c r="P3" s="58" t="s">
        <v>29</v>
      </c>
      <c r="Q3" s="59" t="s">
        <v>10</v>
      </c>
      <c r="R3" s="14" t="s">
        <v>0</v>
      </c>
      <c r="S3" s="14" t="s">
        <v>7</v>
      </c>
      <c r="T3" s="57" t="s">
        <v>8</v>
      </c>
      <c r="U3" s="58" t="s">
        <v>29</v>
      </c>
      <c r="V3" s="58" t="s">
        <v>9</v>
      </c>
      <c r="W3" s="58" t="s">
        <v>10</v>
      </c>
      <c r="X3" s="57" t="s">
        <v>30</v>
      </c>
      <c r="Y3" s="58" t="s">
        <v>29</v>
      </c>
      <c r="Z3" s="58" t="s">
        <v>9</v>
      </c>
      <c r="AA3" s="58" t="s">
        <v>10</v>
      </c>
      <c r="AB3" s="57" t="s">
        <v>30</v>
      </c>
      <c r="AC3" s="58" t="s">
        <v>29</v>
      </c>
      <c r="AD3" s="58" t="s">
        <v>9</v>
      </c>
      <c r="AE3" s="59" t="s">
        <v>10</v>
      </c>
    </row>
    <row r="4" spans="1:31" ht="12.75" customHeight="1">
      <c r="A4" s="60">
        <v>55</v>
      </c>
      <c r="B4" s="14"/>
      <c r="C4" s="13">
        <v>137572</v>
      </c>
      <c r="D4" s="9">
        <f aca="true" t="shared" si="0" ref="D4:D32">C4/C$4*100</f>
        <v>100</v>
      </c>
      <c r="E4" s="9">
        <f aca="true" t="shared" si="1" ref="E4:E33">C4/$O4*100</f>
        <v>5.295915617661778</v>
      </c>
      <c r="F4" s="61"/>
      <c r="G4" s="13">
        <v>518319</v>
      </c>
      <c r="H4" s="9">
        <f aca="true" t="shared" si="2" ref="H4:H32">G4/G$4*100</f>
        <v>100</v>
      </c>
      <c r="I4" s="9">
        <f aca="true" t="shared" si="3" ref="I4:I33">G4/$O4*100</f>
        <v>19.952996881857025</v>
      </c>
      <c r="J4" s="61"/>
      <c r="K4" s="61"/>
      <c r="L4" s="61"/>
      <c r="M4" s="61"/>
      <c r="N4" s="62"/>
      <c r="O4" s="13">
        <v>2597700</v>
      </c>
      <c r="P4" s="9">
        <f aca="true" t="shared" si="4" ref="P4:P32">O4/O$4*100</f>
        <v>100</v>
      </c>
      <c r="Q4" s="63"/>
      <c r="R4" s="60">
        <v>55</v>
      </c>
      <c r="S4" s="14"/>
      <c r="T4" s="13">
        <v>107885</v>
      </c>
      <c r="U4" s="9">
        <f aca="true" t="shared" si="5" ref="U4:U32">T4/T$4*100</f>
        <v>100</v>
      </c>
      <c r="V4" s="9">
        <f aca="true" t="shared" si="6" ref="V4:V33">T4/$O4*100</f>
        <v>4.15309697039689</v>
      </c>
      <c r="W4" s="61"/>
      <c r="X4" s="13">
        <v>139383</v>
      </c>
      <c r="Y4" s="9">
        <f aca="true" t="shared" si="7" ref="Y4:Y32">X4/X$4*100</f>
        <v>100</v>
      </c>
      <c r="Z4" s="9">
        <f aca="true" t="shared" si="8" ref="Z4:Z33">X4/$O4*100</f>
        <v>5.365631135235016</v>
      </c>
      <c r="AA4" s="61"/>
      <c r="AB4" s="13">
        <v>133479</v>
      </c>
      <c r="AC4" s="9">
        <f aca="true" t="shared" si="9" ref="AC4:AC32">AB4/AB$4*100</f>
        <v>100</v>
      </c>
      <c r="AD4" s="9">
        <f aca="true" t="shared" si="10" ref="AD4:AD33">AB4/$O4*100</f>
        <v>5.138353158563345</v>
      </c>
      <c r="AE4" s="63"/>
    </row>
    <row r="5" spans="1:31" ht="12.75" customHeight="1">
      <c r="A5" s="60">
        <v>56</v>
      </c>
      <c r="B5" s="14"/>
      <c r="C5" s="13">
        <v>133282</v>
      </c>
      <c r="D5" s="9">
        <f t="shared" si="0"/>
        <v>96.88163289041375</v>
      </c>
      <c r="E5" s="9">
        <f t="shared" si="1"/>
        <v>5.3119233513078346</v>
      </c>
      <c r="F5" s="9">
        <f aca="true" t="shared" si="11" ref="F5:F32">C5/C4*100-100</f>
        <v>-3.118367109586245</v>
      </c>
      <c r="G5" s="13">
        <v>485359</v>
      </c>
      <c r="H5" s="9">
        <f t="shared" si="2"/>
        <v>93.64098171203447</v>
      </c>
      <c r="I5" s="9">
        <f t="shared" si="3"/>
        <v>19.343870934315355</v>
      </c>
      <c r="J5" s="9">
        <f aca="true" t="shared" si="12" ref="J5:J33">G5/G4*100-100</f>
        <v>-6.359018287965526</v>
      </c>
      <c r="K5" s="9"/>
      <c r="L5" s="9"/>
      <c r="M5" s="9"/>
      <c r="N5" s="10"/>
      <c r="O5" s="13">
        <v>2509110</v>
      </c>
      <c r="P5" s="9">
        <f t="shared" si="4"/>
        <v>96.58967548215729</v>
      </c>
      <c r="Q5" s="10">
        <f aca="true" t="shared" si="13" ref="Q5:Q33">O5/O4*100-100</f>
        <v>-3.41032451784271</v>
      </c>
      <c r="R5" s="60">
        <v>56</v>
      </c>
      <c r="S5" s="14"/>
      <c r="T5" s="13">
        <v>105349</v>
      </c>
      <c r="U5" s="9">
        <f t="shared" si="5"/>
        <v>97.64934884367614</v>
      </c>
      <c r="V5" s="9">
        <f t="shared" si="6"/>
        <v>4.198660082658791</v>
      </c>
      <c r="W5" s="9">
        <f aca="true" t="shared" si="14" ref="W5:W33">T5/T4*100-100</f>
        <v>-2.3506511563238632</v>
      </c>
      <c r="X5" s="13">
        <v>130886</v>
      </c>
      <c r="Y5" s="9">
        <f t="shared" si="7"/>
        <v>93.90384767152379</v>
      </c>
      <c r="Z5" s="9">
        <f t="shared" si="8"/>
        <v>5.216431324254417</v>
      </c>
      <c r="AA5" s="9">
        <f aca="true" t="shared" si="15" ref="AA5:AA33">X5/X4*100-100</f>
        <v>-6.096152328476208</v>
      </c>
      <c r="AB5" s="13">
        <v>115842</v>
      </c>
      <c r="AC5" s="9">
        <f t="shared" si="9"/>
        <v>86.78668554604096</v>
      </c>
      <c r="AD5" s="9">
        <f t="shared" si="10"/>
        <v>4.616856176094313</v>
      </c>
      <c r="AE5" s="10">
        <f aca="true" t="shared" si="16" ref="AE5:AE33">AB5/AB4*100-100</f>
        <v>-13.213314453959043</v>
      </c>
    </row>
    <row r="6" spans="1:31" ht="12.75" customHeight="1">
      <c r="A6" s="60">
        <v>57</v>
      </c>
      <c r="B6" s="14"/>
      <c r="C6" s="13">
        <v>135168</v>
      </c>
      <c r="D6" s="9">
        <f t="shared" si="0"/>
        <v>98.25255139127148</v>
      </c>
      <c r="E6" s="9">
        <f t="shared" si="1"/>
        <v>5.600422948608098</v>
      </c>
      <c r="F6" s="9">
        <f t="shared" si="11"/>
        <v>1.4150447922450127</v>
      </c>
      <c r="G6" s="13">
        <v>472701</v>
      </c>
      <c r="H6" s="9">
        <f t="shared" si="2"/>
        <v>91.19885630277878</v>
      </c>
      <c r="I6" s="9">
        <f t="shared" si="3"/>
        <v>19.5854457285008</v>
      </c>
      <c r="J6" s="9">
        <f t="shared" si="12"/>
        <v>-2.6079664743004685</v>
      </c>
      <c r="K6" s="9"/>
      <c r="L6" s="9"/>
      <c r="M6" s="9"/>
      <c r="N6" s="10"/>
      <c r="O6" s="13">
        <v>2413532</v>
      </c>
      <c r="P6" s="9">
        <f t="shared" si="4"/>
        <v>92.91034376563884</v>
      </c>
      <c r="Q6" s="10">
        <f t="shared" si="13"/>
        <v>-3.8092391326008084</v>
      </c>
      <c r="R6" s="60">
        <v>57</v>
      </c>
      <c r="S6" s="14"/>
      <c r="T6" s="13">
        <v>105421</v>
      </c>
      <c r="U6" s="9">
        <f t="shared" si="5"/>
        <v>97.7160865736664</v>
      </c>
      <c r="V6" s="9">
        <f t="shared" si="6"/>
        <v>4.367913912059173</v>
      </c>
      <c r="W6" s="9">
        <f t="shared" si="14"/>
        <v>0.06834426525168169</v>
      </c>
      <c r="X6" s="13">
        <v>123132</v>
      </c>
      <c r="Y6" s="9">
        <f t="shared" si="7"/>
        <v>88.34075891608015</v>
      </c>
      <c r="Z6" s="9">
        <f t="shared" si="8"/>
        <v>5.101734719075612</v>
      </c>
      <c r="AA6" s="9">
        <f t="shared" si="15"/>
        <v>-5.924239414452273</v>
      </c>
      <c r="AB6" s="13">
        <v>108980</v>
      </c>
      <c r="AC6" s="9">
        <f t="shared" si="9"/>
        <v>81.64580196135722</v>
      </c>
      <c r="AD6" s="9">
        <f t="shared" si="10"/>
        <v>4.515374148757919</v>
      </c>
      <c r="AE6" s="10">
        <f t="shared" si="16"/>
        <v>-5.923585573453494</v>
      </c>
    </row>
    <row r="7" spans="1:31" ht="12.75" customHeight="1">
      <c r="A7" s="60">
        <v>58</v>
      </c>
      <c r="B7" s="14"/>
      <c r="C7" s="13">
        <v>136831</v>
      </c>
      <c r="D7" s="9">
        <f t="shared" si="0"/>
        <v>99.46137295379874</v>
      </c>
      <c r="E7" s="9">
        <f t="shared" si="1"/>
        <v>6.052811199056542</v>
      </c>
      <c r="F7" s="9">
        <f t="shared" si="11"/>
        <v>1.2303207859848442</v>
      </c>
      <c r="G7" s="13">
        <v>450577</v>
      </c>
      <c r="H7" s="9">
        <f t="shared" si="2"/>
        <v>86.93044244953397</v>
      </c>
      <c r="I7" s="9">
        <f t="shared" si="3"/>
        <v>19.931576262961606</v>
      </c>
      <c r="J7" s="9">
        <f t="shared" si="12"/>
        <v>-4.68033704180867</v>
      </c>
      <c r="K7" s="9"/>
      <c r="L7" s="9"/>
      <c r="M7" s="9"/>
      <c r="N7" s="10"/>
      <c r="O7" s="13">
        <v>2260619</v>
      </c>
      <c r="P7" s="9">
        <f t="shared" si="4"/>
        <v>87.02386726719791</v>
      </c>
      <c r="Q7" s="10">
        <f t="shared" si="13"/>
        <v>-6.335652479436774</v>
      </c>
      <c r="R7" s="60">
        <v>58</v>
      </c>
      <c r="S7" s="14"/>
      <c r="T7" s="13">
        <v>97598</v>
      </c>
      <c r="U7" s="9">
        <f t="shared" si="5"/>
        <v>90.46484682764054</v>
      </c>
      <c r="V7" s="9">
        <f t="shared" si="6"/>
        <v>4.317313089910329</v>
      </c>
      <c r="W7" s="9">
        <f t="shared" si="14"/>
        <v>-7.420722626421679</v>
      </c>
      <c r="X7" s="13">
        <v>117470</v>
      </c>
      <c r="Y7" s="9">
        <f t="shared" si="7"/>
        <v>84.27857055738505</v>
      </c>
      <c r="Z7" s="9">
        <f t="shared" si="8"/>
        <v>5.196364358611513</v>
      </c>
      <c r="AA7" s="9">
        <f t="shared" si="15"/>
        <v>-4.598317253029265</v>
      </c>
      <c r="AB7" s="13">
        <v>98678</v>
      </c>
      <c r="AC7" s="9">
        <f t="shared" si="9"/>
        <v>73.9277339506589</v>
      </c>
      <c r="AD7" s="9">
        <f t="shared" si="10"/>
        <v>4.36508761538322</v>
      </c>
      <c r="AE7" s="10">
        <f t="shared" si="16"/>
        <v>-9.453110662506887</v>
      </c>
    </row>
    <row r="8" spans="1:31" ht="12.75" customHeight="1">
      <c r="A8" s="60">
        <v>59</v>
      </c>
      <c r="B8" s="14"/>
      <c r="C8" s="13">
        <v>141593</v>
      </c>
      <c r="D8" s="9">
        <f t="shared" si="0"/>
        <v>102.9228331346495</v>
      </c>
      <c r="E8" s="9">
        <f t="shared" si="1"/>
        <v>6.367149997414341</v>
      </c>
      <c r="F8" s="9">
        <f t="shared" si="11"/>
        <v>3.4802055089855344</v>
      </c>
      <c r="G8" s="13">
        <v>452750</v>
      </c>
      <c r="H8" s="9">
        <f t="shared" si="2"/>
        <v>87.34968233848267</v>
      </c>
      <c r="I8" s="9">
        <f t="shared" si="3"/>
        <v>20.359249124810855</v>
      </c>
      <c r="J8" s="9">
        <f t="shared" si="12"/>
        <v>0.4822705109226604</v>
      </c>
      <c r="K8" s="9"/>
      <c r="L8" s="9"/>
      <c r="M8" s="9"/>
      <c r="N8" s="10"/>
      <c r="O8" s="13">
        <v>2223805</v>
      </c>
      <c r="P8" s="9">
        <f t="shared" si="4"/>
        <v>85.60669053393386</v>
      </c>
      <c r="Q8" s="10">
        <f t="shared" si="13"/>
        <v>-1.6284920192212837</v>
      </c>
      <c r="R8" s="60">
        <v>59</v>
      </c>
      <c r="S8" s="14"/>
      <c r="T8" s="13">
        <v>101308</v>
      </c>
      <c r="U8" s="9">
        <f t="shared" si="5"/>
        <v>93.90369374797238</v>
      </c>
      <c r="V8" s="9">
        <f t="shared" si="6"/>
        <v>4.5556152630289075</v>
      </c>
      <c r="W8" s="9">
        <f t="shared" si="14"/>
        <v>3.801307403840241</v>
      </c>
      <c r="X8" s="13">
        <v>112587</v>
      </c>
      <c r="Y8" s="9">
        <f t="shared" si="7"/>
        <v>80.7752738856245</v>
      </c>
      <c r="Z8" s="9">
        <f t="shared" si="8"/>
        <v>5.06280901427958</v>
      </c>
      <c r="AA8" s="9">
        <f t="shared" si="15"/>
        <v>-4.156805993019503</v>
      </c>
      <c r="AB8" s="13">
        <v>97262</v>
      </c>
      <c r="AC8" s="9">
        <f t="shared" si="9"/>
        <v>72.86689291948547</v>
      </c>
      <c r="AD8" s="9">
        <f t="shared" si="10"/>
        <v>4.373674850088024</v>
      </c>
      <c r="AE8" s="10">
        <f t="shared" si="16"/>
        <v>-1.4349703074646811</v>
      </c>
    </row>
    <row r="9" spans="1:31" ht="12.75" customHeight="1">
      <c r="A9" s="60">
        <v>60</v>
      </c>
      <c r="B9" s="14"/>
      <c r="C9" s="13">
        <v>141205</v>
      </c>
      <c r="D9" s="9">
        <f t="shared" si="0"/>
        <v>102.64079899979647</v>
      </c>
      <c r="E9" s="9">
        <f t="shared" si="1"/>
        <v>6.6237514060900695</v>
      </c>
      <c r="F9" s="9">
        <f t="shared" si="11"/>
        <v>-0.27402484586102105</v>
      </c>
      <c r="G9" s="13">
        <v>440583</v>
      </c>
      <c r="H9" s="9">
        <f t="shared" si="2"/>
        <v>85.00228623685415</v>
      </c>
      <c r="I9" s="9">
        <f t="shared" si="3"/>
        <v>20.667202051976783</v>
      </c>
      <c r="J9" s="9">
        <f t="shared" si="12"/>
        <v>-2.6873550524572067</v>
      </c>
      <c r="K9" s="9"/>
      <c r="L9" s="9"/>
      <c r="M9" s="9"/>
      <c r="N9" s="10"/>
      <c r="O9" s="13">
        <v>2131798</v>
      </c>
      <c r="P9" s="9">
        <f t="shared" si="4"/>
        <v>82.0648265773569</v>
      </c>
      <c r="Q9" s="10">
        <f t="shared" si="13"/>
        <v>-4.137368159528378</v>
      </c>
      <c r="R9" s="60">
        <v>60</v>
      </c>
      <c r="S9" s="14"/>
      <c r="T9" s="13">
        <v>97785</v>
      </c>
      <c r="U9" s="9">
        <f t="shared" si="5"/>
        <v>90.63817954303192</v>
      </c>
      <c r="V9" s="9">
        <f t="shared" si="6"/>
        <v>4.586973062175685</v>
      </c>
      <c r="W9" s="9">
        <f t="shared" si="14"/>
        <v>-3.4775141153709512</v>
      </c>
      <c r="X9" s="13">
        <v>110456</v>
      </c>
      <c r="Y9" s="9">
        <f t="shared" si="7"/>
        <v>79.24639303214883</v>
      </c>
      <c r="Z9" s="9">
        <f t="shared" si="8"/>
        <v>5.181353955674975</v>
      </c>
      <c r="AA9" s="9">
        <f t="shared" si="15"/>
        <v>-1.8927584889907365</v>
      </c>
      <c r="AB9" s="13">
        <v>91137</v>
      </c>
      <c r="AC9" s="9">
        <f t="shared" si="9"/>
        <v>68.27815611444497</v>
      </c>
      <c r="AD9" s="9">
        <f t="shared" si="10"/>
        <v>4.275123628036052</v>
      </c>
      <c r="AE9" s="10">
        <f t="shared" si="16"/>
        <v>-6.297423454175316</v>
      </c>
    </row>
    <row r="10" spans="1:31" ht="12.75" customHeight="1">
      <c r="A10" s="60">
        <v>61</v>
      </c>
      <c r="B10" s="14"/>
      <c r="C10" s="13">
        <v>153183</v>
      </c>
      <c r="D10" s="9">
        <f t="shared" si="0"/>
        <v>111.34751257523334</v>
      </c>
      <c r="E10" s="9">
        <f t="shared" si="1"/>
        <v>7.1210413865815765</v>
      </c>
      <c r="F10" s="9">
        <f t="shared" si="11"/>
        <v>8.482702453879114</v>
      </c>
      <c r="G10" s="13">
        <v>483585</v>
      </c>
      <c r="H10" s="9">
        <f t="shared" si="2"/>
        <v>93.2987214437441</v>
      </c>
      <c r="I10" s="9">
        <f t="shared" si="3"/>
        <v>22.480489342355558</v>
      </c>
      <c r="J10" s="9">
        <f t="shared" si="12"/>
        <v>9.760249487610736</v>
      </c>
      <c r="K10" s="9"/>
      <c r="L10" s="9"/>
      <c r="M10" s="9"/>
      <c r="N10" s="10"/>
      <c r="O10" s="13">
        <v>2151132</v>
      </c>
      <c r="P10" s="9">
        <f t="shared" si="4"/>
        <v>82.80910035800902</v>
      </c>
      <c r="Q10" s="10">
        <f t="shared" si="13"/>
        <v>0.9069339590336511</v>
      </c>
      <c r="R10" s="60">
        <v>61</v>
      </c>
      <c r="S10" s="14"/>
      <c r="T10" s="13">
        <v>112115</v>
      </c>
      <c r="U10" s="9">
        <f t="shared" si="5"/>
        <v>103.9208416369282</v>
      </c>
      <c r="V10" s="9">
        <f t="shared" si="6"/>
        <v>5.211907033134183</v>
      </c>
      <c r="W10" s="9">
        <f t="shared" si="14"/>
        <v>14.654599376182432</v>
      </c>
      <c r="X10" s="13">
        <v>116884</v>
      </c>
      <c r="Y10" s="9">
        <f t="shared" si="7"/>
        <v>83.85814625886945</v>
      </c>
      <c r="Z10" s="9">
        <f t="shared" si="8"/>
        <v>5.433604260454496</v>
      </c>
      <c r="AA10" s="9">
        <f t="shared" si="15"/>
        <v>5.819511841819363</v>
      </c>
      <c r="AB10" s="13">
        <v>101403</v>
      </c>
      <c r="AC10" s="9">
        <f t="shared" si="9"/>
        <v>75.96925359045244</v>
      </c>
      <c r="AD10" s="9">
        <f t="shared" si="10"/>
        <v>4.713936662185305</v>
      </c>
      <c r="AE10" s="10">
        <f t="shared" si="16"/>
        <v>11.264360248856107</v>
      </c>
    </row>
    <row r="11" spans="1:31" ht="12.75" customHeight="1">
      <c r="A11" s="60">
        <v>62</v>
      </c>
      <c r="B11" s="14"/>
      <c r="C11" s="13">
        <v>140120</v>
      </c>
      <c r="D11" s="9">
        <f t="shared" si="0"/>
        <v>101.8521210711482</v>
      </c>
      <c r="E11" s="9">
        <f t="shared" si="1"/>
        <v>6.1680869730196815</v>
      </c>
      <c r="F11" s="9">
        <f t="shared" si="11"/>
        <v>-8.527708688300919</v>
      </c>
      <c r="G11" s="13">
        <v>519442</v>
      </c>
      <c r="H11" s="9">
        <f t="shared" si="2"/>
        <v>100.21666193984787</v>
      </c>
      <c r="I11" s="9">
        <f t="shared" si="3"/>
        <v>22.865853792744</v>
      </c>
      <c r="J11" s="9">
        <f t="shared" si="12"/>
        <v>7.414828830505499</v>
      </c>
      <c r="K11" s="9"/>
      <c r="L11" s="9"/>
      <c r="M11" s="9"/>
      <c r="N11" s="10"/>
      <c r="O11" s="13">
        <v>2271693</v>
      </c>
      <c r="P11" s="9">
        <f t="shared" si="4"/>
        <v>87.45016745582632</v>
      </c>
      <c r="Q11" s="10">
        <f t="shared" si="13"/>
        <v>5.604537517920804</v>
      </c>
      <c r="R11" s="60">
        <v>62</v>
      </c>
      <c r="S11" s="14"/>
      <c r="T11" s="13">
        <v>119524</v>
      </c>
      <c r="U11" s="9">
        <f t="shared" si="5"/>
        <v>110.78833943551003</v>
      </c>
      <c r="V11" s="9">
        <f t="shared" si="6"/>
        <v>5.261450380839312</v>
      </c>
      <c r="W11" s="9">
        <f t="shared" si="14"/>
        <v>6.6083931677295595</v>
      </c>
      <c r="X11" s="13">
        <v>137042</v>
      </c>
      <c r="Y11" s="9">
        <f t="shared" si="7"/>
        <v>98.32045514876276</v>
      </c>
      <c r="Z11" s="9">
        <f t="shared" si="8"/>
        <v>6.032593312564682</v>
      </c>
      <c r="AA11" s="9">
        <f t="shared" si="15"/>
        <v>17.24615858457959</v>
      </c>
      <c r="AB11" s="13">
        <v>122756</v>
      </c>
      <c r="AC11" s="9">
        <f t="shared" si="9"/>
        <v>91.96652656972257</v>
      </c>
      <c r="AD11" s="9">
        <f t="shared" si="10"/>
        <v>5.403723126320326</v>
      </c>
      <c r="AE11" s="10">
        <f t="shared" si="16"/>
        <v>21.057562399534532</v>
      </c>
    </row>
    <row r="12" spans="1:31" ht="12.75" customHeight="1">
      <c r="A12" s="60">
        <v>63</v>
      </c>
      <c r="B12" s="14"/>
      <c r="C12" s="13">
        <v>92592</v>
      </c>
      <c r="D12" s="9">
        <f t="shared" si="0"/>
        <v>67.30439333585323</v>
      </c>
      <c r="E12" s="9">
        <f t="shared" si="1"/>
        <v>4.342233179309863</v>
      </c>
      <c r="F12" s="9">
        <f t="shared" si="11"/>
        <v>-33.91949757350842</v>
      </c>
      <c r="G12" s="13">
        <v>397923</v>
      </c>
      <c r="H12" s="9">
        <f t="shared" si="2"/>
        <v>76.77183356195701</v>
      </c>
      <c r="I12" s="9">
        <f t="shared" si="3"/>
        <v>18.66116352828018</v>
      </c>
      <c r="J12" s="9">
        <f t="shared" si="12"/>
        <v>-23.394142175642315</v>
      </c>
      <c r="K12" s="9"/>
      <c r="L12" s="9"/>
      <c r="M12" s="9"/>
      <c r="N12" s="10"/>
      <c r="O12" s="13">
        <v>2132359</v>
      </c>
      <c r="P12" s="9">
        <f t="shared" si="4"/>
        <v>82.08642260461177</v>
      </c>
      <c r="Q12" s="10">
        <f t="shared" si="13"/>
        <v>-6.133487227367425</v>
      </c>
      <c r="R12" s="60">
        <v>63</v>
      </c>
      <c r="S12" s="14"/>
      <c r="T12" s="13">
        <v>85492</v>
      </c>
      <c r="U12" s="9">
        <f t="shared" si="5"/>
        <v>79.24363906011031</v>
      </c>
      <c r="V12" s="9">
        <f t="shared" si="6"/>
        <v>4.009268608147127</v>
      </c>
      <c r="W12" s="9">
        <f t="shared" si="14"/>
        <v>-28.47294267260132</v>
      </c>
      <c r="X12" s="13">
        <v>107701</v>
      </c>
      <c r="Y12" s="9">
        <f t="shared" si="7"/>
        <v>77.2698248710388</v>
      </c>
      <c r="Z12" s="9">
        <f t="shared" si="8"/>
        <v>5.050791166027859</v>
      </c>
      <c r="AA12" s="9">
        <f t="shared" si="15"/>
        <v>-21.41022460267655</v>
      </c>
      <c r="AB12" s="13">
        <v>112138</v>
      </c>
      <c r="AC12" s="9">
        <f t="shared" si="9"/>
        <v>84.01171719896013</v>
      </c>
      <c r="AD12" s="9">
        <f t="shared" si="10"/>
        <v>5.258870574795332</v>
      </c>
      <c r="AE12" s="10">
        <f t="shared" si="16"/>
        <v>-8.649679038091833</v>
      </c>
    </row>
    <row r="13" spans="1:31" ht="12.75" customHeight="1">
      <c r="A13" s="60" t="s">
        <v>2</v>
      </c>
      <c r="B13" s="14"/>
      <c r="C13" s="13">
        <v>101296</v>
      </c>
      <c r="D13" s="9">
        <f t="shared" si="0"/>
        <v>73.63126217544269</v>
      </c>
      <c r="E13" s="9">
        <f t="shared" si="1"/>
        <v>4.485219886293193</v>
      </c>
      <c r="F13" s="9">
        <f t="shared" si="11"/>
        <v>9.400380162433038</v>
      </c>
      <c r="G13" s="13">
        <v>418055</v>
      </c>
      <c r="H13" s="9">
        <f t="shared" si="2"/>
        <v>80.65592810605052</v>
      </c>
      <c r="I13" s="9">
        <f t="shared" si="3"/>
        <v>18.510786206407964</v>
      </c>
      <c r="J13" s="9">
        <f t="shared" si="12"/>
        <v>5.059270260829351</v>
      </c>
      <c r="K13" s="9"/>
      <c r="L13" s="9"/>
      <c r="M13" s="9"/>
      <c r="N13" s="10"/>
      <c r="O13" s="13">
        <v>2258440</v>
      </c>
      <c r="P13" s="9">
        <f t="shared" si="4"/>
        <v>86.93998537167495</v>
      </c>
      <c r="Q13" s="10">
        <f t="shared" si="13"/>
        <v>5.91274733757308</v>
      </c>
      <c r="R13" s="60" t="s">
        <v>2</v>
      </c>
      <c r="S13" s="14"/>
      <c r="T13" s="13">
        <v>84503</v>
      </c>
      <c r="U13" s="9">
        <f t="shared" si="5"/>
        <v>78.32692218566065</v>
      </c>
      <c r="V13" s="9">
        <f t="shared" si="6"/>
        <v>3.7416535307557433</v>
      </c>
      <c r="W13" s="9">
        <f t="shared" si="14"/>
        <v>-1.1568333879193489</v>
      </c>
      <c r="X13" s="13">
        <v>111693</v>
      </c>
      <c r="Y13" s="9">
        <f t="shared" si="7"/>
        <v>80.13387572372528</v>
      </c>
      <c r="Z13" s="9">
        <f t="shared" si="8"/>
        <v>4.945581906094472</v>
      </c>
      <c r="AA13" s="9">
        <f t="shared" si="15"/>
        <v>3.7065579706780767</v>
      </c>
      <c r="AB13" s="13">
        <v>120563</v>
      </c>
      <c r="AC13" s="9">
        <f t="shared" si="9"/>
        <v>90.32357149813829</v>
      </c>
      <c r="AD13" s="9">
        <f t="shared" si="10"/>
        <v>5.338330883264554</v>
      </c>
      <c r="AE13" s="10">
        <f t="shared" si="16"/>
        <v>7.513064260108067</v>
      </c>
    </row>
    <row r="14" spans="1:31" ht="12.75" customHeight="1">
      <c r="A14" s="11" t="s">
        <v>45</v>
      </c>
      <c r="B14" s="14"/>
      <c r="C14" s="13">
        <v>97870</v>
      </c>
      <c r="D14" s="9">
        <f t="shared" si="0"/>
        <v>71.14092984037448</v>
      </c>
      <c r="E14" s="9">
        <f t="shared" si="1"/>
        <v>4.438303186853154</v>
      </c>
      <c r="F14" s="9">
        <f t="shared" si="11"/>
        <v>-3.3821671141999587</v>
      </c>
      <c r="G14" s="13">
        <v>409481</v>
      </c>
      <c r="H14" s="9">
        <f t="shared" si="2"/>
        <v>79.00173445310706</v>
      </c>
      <c r="I14" s="9">
        <f t="shared" si="3"/>
        <v>18.569539463122673</v>
      </c>
      <c r="J14" s="9">
        <f t="shared" si="12"/>
        <v>-2.050926313523334</v>
      </c>
      <c r="K14" s="9"/>
      <c r="L14" s="9"/>
      <c r="M14" s="9"/>
      <c r="N14" s="10"/>
      <c r="O14" s="13">
        <v>2205122</v>
      </c>
      <c r="P14" s="9">
        <f t="shared" si="4"/>
        <v>84.88747738383955</v>
      </c>
      <c r="Q14" s="10">
        <f t="shared" si="13"/>
        <v>-2.360833141460475</v>
      </c>
      <c r="R14" s="11" t="s">
        <v>11</v>
      </c>
      <c r="S14" s="14"/>
      <c r="T14" s="13">
        <v>88908</v>
      </c>
      <c r="U14" s="9">
        <f t="shared" si="5"/>
        <v>82.40997358298188</v>
      </c>
      <c r="V14" s="9">
        <f t="shared" si="6"/>
        <v>4.031885764143662</v>
      </c>
      <c r="W14" s="9">
        <f t="shared" si="14"/>
        <v>5.212832680496547</v>
      </c>
      <c r="X14" s="13">
        <v>105667</v>
      </c>
      <c r="Y14" s="9">
        <f t="shared" si="7"/>
        <v>75.8105364355768</v>
      </c>
      <c r="Z14" s="9">
        <f t="shared" si="8"/>
        <v>4.7918890655483</v>
      </c>
      <c r="AA14" s="9">
        <f t="shared" si="15"/>
        <v>-5.3951456223756225</v>
      </c>
      <c r="AB14" s="13">
        <v>117036</v>
      </c>
      <c r="AC14" s="9">
        <f t="shared" si="9"/>
        <v>87.68120827995415</v>
      </c>
      <c r="AD14" s="9">
        <f t="shared" si="10"/>
        <v>5.307461446577559</v>
      </c>
      <c r="AE14" s="10">
        <f t="shared" si="16"/>
        <v>-2.9254414704345493</v>
      </c>
    </row>
    <row r="15" spans="1:31" ht="12.75" customHeight="1">
      <c r="A15" s="11" t="s">
        <v>12</v>
      </c>
      <c r="B15" s="14"/>
      <c r="C15" s="13">
        <v>79792</v>
      </c>
      <c r="D15" s="9">
        <f t="shared" si="0"/>
        <v>58.000174454104034</v>
      </c>
      <c r="E15" s="9">
        <f t="shared" si="1"/>
        <v>3.981968557260011</v>
      </c>
      <c r="F15" s="9">
        <f t="shared" si="11"/>
        <v>-18.47144170838868</v>
      </c>
      <c r="G15" s="13">
        <v>332857</v>
      </c>
      <c r="H15" s="9">
        <f t="shared" si="2"/>
        <v>64.21856038462799</v>
      </c>
      <c r="I15" s="9">
        <f t="shared" si="3"/>
        <v>16.6110149897721</v>
      </c>
      <c r="J15" s="9">
        <f t="shared" si="12"/>
        <v>-18.712467733545637</v>
      </c>
      <c r="K15" s="9"/>
      <c r="L15" s="9"/>
      <c r="M15" s="9"/>
      <c r="N15" s="10"/>
      <c r="O15" s="13">
        <v>2003833</v>
      </c>
      <c r="P15" s="9">
        <f t="shared" si="4"/>
        <v>77.13873811448589</v>
      </c>
      <c r="Q15" s="10">
        <f t="shared" si="13"/>
        <v>-9.128247779487936</v>
      </c>
      <c r="R15" s="11" t="s">
        <v>12</v>
      </c>
      <c r="S15" s="14"/>
      <c r="T15" s="13">
        <v>75609</v>
      </c>
      <c r="U15" s="9">
        <f t="shared" si="5"/>
        <v>70.08295870602956</v>
      </c>
      <c r="V15" s="9">
        <f t="shared" si="6"/>
        <v>3.773218626502308</v>
      </c>
      <c r="W15" s="9">
        <f t="shared" si="14"/>
        <v>-14.958158995815893</v>
      </c>
      <c r="X15" s="13">
        <v>87734</v>
      </c>
      <c r="Y15" s="9">
        <f t="shared" si="7"/>
        <v>62.94454847434766</v>
      </c>
      <c r="Z15" s="9">
        <f t="shared" si="8"/>
        <v>4.3783089708573515</v>
      </c>
      <c r="AA15" s="9">
        <f t="shared" si="15"/>
        <v>-16.971239838360134</v>
      </c>
      <c r="AB15" s="13">
        <v>89902</v>
      </c>
      <c r="AC15" s="9">
        <f t="shared" si="9"/>
        <v>67.35291693824496</v>
      </c>
      <c r="AD15" s="9">
        <f t="shared" si="10"/>
        <v>4.486501619645948</v>
      </c>
      <c r="AE15" s="10">
        <f t="shared" si="16"/>
        <v>-23.18431935472846</v>
      </c>
    </row>
    <row r="16" spans="1:31" ht="12.75" customHeight="1">
      <c r="A16" s="11" t="s">
        <v>13</v>
      </c>
      <c r="B16" s="14"/>
      <c r="C16" s="13">
        <v>72381</v>
      </c>
      <c r="D16" s="9">
        <f t="shared" si="0"/>
        <v>52.61317709999128</v>
      </c>
      <c r="E16" s="9">
        <f t="shared" si="1"/>
        <v>3.980919569815829</v>
      </c>
      <c r="F16" s="9">
        <f t="shared" si="11"/>
        <v>-9.287898536194106</v>
      </c>
      <c r="G16" s="13">
        <v>310539</v>
      </c>
      <c r="H16" s="9">
        <f t="shared" si="2"/>
        <v>59.91271784364455</v>
      </c>
      <c r="I16" s="9">
        <f t="shared" si="3"/>
        <v>17.079492992512364</v>
      </c>
      <c r="J16" s="9">
        <f t="shared" si="12"/>
        <v>-6.7049814184469625</v>
      </c>
      <c r="K16" s="9"/>
      <c r="L16" s="9"/>
      <c r="M16" s="9"/>
      <c r="N16" s="10"/>
      <c r="O16" s="13">
        <v>1818198</v>
      </c>
      <c r="P16" s="9">
        <f t="shared" si="4"/>
        <v>69.9926088462871</v>
      </c>
      <c r="Q16" s="10">
        <f t="shared" si="13"/>
        <v>-9.263995552523582</v>
      </c>
      <c r="R16" s="11" t="s">
        <v>13</v>
      </c>
      <c r="S16" s="14"/>
      <c r="T16" s="13">
        <v>72500</v>
      </c>
      <c r="U16" s="9">
        <f t="shared" si="5"/>
        <v>67.20118644853315</v>
      </c>
      <c r="V16" s="9">
        <f t="shared" si="6"/>
        <v>3.9874645115658467</v>
      </c>
      <c r="W16" s="9">
        <f t="shared" si="14"/>
        <v>-4.11194434524991</v>
      </c>
      <c r="X16" s="13">
        <v>88135</v>
      </c>
      <c r="Y16" s="9">
        <f t="shared" si="7"/>
        <v>63.23224496531141</v>
      </c>
      <c r="Z16" s="9">
        <f t="shared" si="8"/>
        <v>4.847381858301461</v>
      </c>
      <c r="AA16" s="9">
        <f t="shared" si="15"/>
        <v>0.45706339617478875</v>
      </c>
      <c r="AB16" s="13">
        <v>77523</v>
      </c>
      <c r="AC16" s="9">
        <f t="shared" si="9"/>
        <v>58.07879891218843</v>
      </c>
      <c r="AD16" s="9">
        <f t="shared" si="10"/>
        <v>4.263727052829229</v>
      </c>
      <c r="AE16" s="10">
        <f t="shared" si="16"/>
        <v>-13.76943783230628</v>
      </c>
    </row>
    <row r="17" spans="1:31" ht="12.75" customHeight="1">
      <c r="A17" s="11" t="s">
        <v>14</v>
      </c>
      <c r="B17" s="14"/>
      <c r="C17" s="13">
        <v>78254</v>
      </c>
      <c r="D17" s="9">
        <f t="shared" si="0"/>
        <v>56.88221440409386</v>
      </c>
      <c r="E17" s="9">
        <f t="shared" si="1"/>
        <v>4.4130866567487725</v>
      </c>
      <c r="F17" s="9">
        <f t="shared" si="11"/>
        <v>8.114007819731711</v>
      </c>
      <c r="G17" s="13">
        <v>316092</v>
      </c>
      <c r="H17" s="9">
        <f t="shared" si="2"/>
        <v>60.98406579731787</v>
      </c>
      <c r="I17" s="9">
        <f t="shared" si="3"/>
        <v>17.825815773059947</v>
      </c>
      <c r="J17" s="9">
        <f t="shared" si="12"/>
        <v>1.788181194632557</v>
      </c>
      <c r="K17" s="9"/>
      <c r="L17" s="9"/>
      <c r="M17" s="9"/>
      <c r="N17" s="10"/>
      <c r="O17" s="13">
        <v>1773226</v>
      </c>
      <c r="P17" s="9">
        <f t="shared" si="4"/>
        <v>68.26138507140932</v>
      </c>
      <c r="Q17" s="10">
        <f t="shared" si="13"/>
        <v>-2.473437986401919</v>
      </c>
      <c r="R17" s="11" t="s">
        <v>14</v>
      </c>
      <c r="S17" s="14"/>
      <c r="T17" s="13">
        <v>81656</v>
      </c>
      <c r="U17" s="9">
        <f t="shared" si="5"/>
        <v>75.6880011122955</v>
      </c>
      <c r="V17" s="9">
        <f t="shared" si="6"/>
        <v>4.60494037421062</v>
      </c>
      <c r="W17" s="9">
        <f t="shared" si="14"/>
        <v>12.628965517241369</v>
      </c>
      <c r="X17" s="13">
        <v>82907</v>
      </c>
      <c r="Y17" s="9">
        <f t="shared" si="7"/>
        <v>59.48142886865687</v>
      </c>
      <c r="Z17" s="9">
        <f t="shared" si="8"/>
        <v>4.675489757086801</v>
      </c>
      <c r="AA17" s="9">
        <f t="shared" si="15"/>
        <v>-5.93180915640778</v>
      </c>
      <c r="AB17" s="13">
        <v>73275</v>
      </c>
      <c r="AC17" s="9">
        <f t="shared" si="9"/>
        <v>54.89627581866811</v>
      </c>
      <c r="AD17" s="9">
        <f t="shared" si="10"/>
        <v>4.132298985013755</v>
      </c>
      <c r="AE17" s="10">
        <f t="shared" si="16"/>
        <v>-5.479664099686545</v>
      </c>
    </row>
    <row r="18" spans="1:31" ht="12.75" customHeight="1">
      <c r="A18" s="11" t="s">
        <v>15</v>
      </c>
      <c r="B18" s="14"/>
      <c r="C18" s="13">
        <v>88711</v>
      </c>
      <c r="D18" s="9">
        <f t="shared" si="0"/>
        <v>64.48332509522287</v>
      </c>
      <c r="E18" s="9">
        <f t="shared" si="1"/>
        <v>4.829609949831638</v>
      </c>
      <c r="F18" s="9">
        <f t="shared" si="11"/>
        <v>13.36289518746645</v>
      </c>
      <c r="G18" s="13">
        <v>347151</v>
      </c>
      <c r="H18" s="9">
        <f t="shared" si="2"/>
        <v>66.97632153172081</v>
      </c>
      <c r="I18" s="9">
        <f t="shared" si="3"/>
        <v>18.89961700007894</v>
      </c>
      <c r="J18" s="9">
        <f t="shared" si="12"/>
        <v>9.82593675259102</v>
      </c>
      <c r="K18" s="9"/>
      <c r="L18" s="9"/>
      <c r="M18" s="9"/>
      <c r="N18" s="10"/>
      <c r="O18" s="13">
        <v>1836815</v>
      </c>
      <c r="P18" s="9">
        <f t="shared" si="4"/>
        <v>70.7092812872926</v>
      </c>
      <c r="Q18" s="10">
        <f t="shared" si="13"/>
        <v>3.5860629158381414</v>
      </c>
      <c r="R18" s="11" t="s">
        <v>15</v>
      </c>
      <c r="S18" s="14"/>
      <c r="T18" s="13">
        <v>86613</v>
      </c>
      <c r="U18" s="9">
        <f t="shared" si="5"/>
        <v>80.2827084395421</v>
      </c>
      <c r="V18" s="9">
        <f t="shared" si="6"/>
        <v>4.715390499315391</v>
      </c>
      <c r="W18" s="9">
        <f t="shared" si="14"/>
        <v>6.070588811599876</v>
      </c>
      <c r="X18" s="13">
        <v>91496</v>
      </c>
      <c r="Y18" s="9">
        <f t="shared" si="7"/>
        <v>65.64358637710481</v>
      </c>
      <c r="Z18" s="9">
        <f t="shared" si="8"/>
        <v>4.981231098395865</v>
      </c>
      <c r="AA18" s="9">
        <f t="shared" si="15"/>
        <v>10.359800740588838</v>
      </c>
      <c r="AB18" s="13">
        <v>80331</v>
      </c>
      <c r="AC18" s="9">
        <f t="shared" si="9"/>
        <v>60.182500618074755</v>
      </c>
      <c r="AD18" s="9">
        <f t="shared" si="10"/>
        <v>4.373385452536048</v>
      </c>
      <c r="AE18" s="10">
        <f t="shared" si="16"/>
        <v>9.629477993858757</v>
      </c>
    </row>
    <row r="19" spans="1:31" ht="12.75" customHeight="1">
      <c r="A19" s="11" t="s">
        <v>16</v>
      </c>
      <c r="B19" s="14"/>
      <c r="C19" s="13">
        <v>109377</v>
      </c>
      <c r="D19" s="9">
        <f t="shared" si="0"/>
        <v>79.50527723664699</v>
      </c>
      <c r="E19" s="9">
        <f t="shared" si="1"/>
        <v>5.921373181258107</v>
      </c>
      <c r="F19" s="9">
        <f t="shared" si="11"/>
        <v>23.29587086156171</v>
      </c>
      <c r="G19" s="13">
        <v>376466</v>
      </c>
      <c r="H19" s="9">
        <f t="shared" si="2"/>
        <v>72.63210493923626</v>
      </c>
      <c r="I19" s="9">
        <f t="shared" si="3"/>
        <v>20.380844931343102</v>
      </c>
      <c r="J19" s="9">
        <f t="shared" si="12"/>
        <v>8.444452126020096</v>
      </c>
      <c r="K19" s="9"/>
      <c r="L19" s="9"/>
      <c r="M19" s="9"/>
      <c r="N19" s="10"/>
      <c r="O19" s="13">
        <v>1847156</v>
      </c>
      <c r="P19" s="9">
        <f t="shared" si="4"/>
        <v>71.10736420679832</v>
      </c>
      <c r="Q19" s="10">
        <f t="shared" si="13"/>
        <v>0.5629853850278863</v>
      </c>
      <c r="R19" s="11" t="s">
        <v>16</v>
      </c>
      <c r="S19" s="14"/>
      <c r="T19" s="13">
        <v>89070</v>
      </c>
      <c r="U19" s="9">
        <f t="shared" si="5"/>
        <v>82.56013347545999</v>
      </c>
      <c r="V19" s="9">
        <f t="shared" si="6"/>
        <v>4.822007453620593</v>
      </c>
      <c r="W19" s="9">
        <f t="shared" si="14"/>
        <v>2.836756606975868</v>
      </c>
      <c r="X19" s="13">
        <v>96985</v>
      </c>
      <c r="Y19" s="9">
        <f t="shared" si="7"/>
        <v>69.58165629954873</v>
      </c>
      <c r="Z19" s="9">
        <f t="shared" si="8"/>
        <v>5.250504018068859</v>
      </c>
      <c r="AA19" s="9">
        <f t="shared" si="15"/>
        <v>5.999169362595083</v>
      </c>
      <c r="AB19" s="13">
        <v>81034</v>
      </c>
      <c r="AC19" s="9">
        <f t="shared" si="9"/>
        <v>60.709175226065526</v>
      </c>
      <c r="AD19" s="9">
        <f t="shared" si="10"/>
        <v>4.386960278395544</v>
      </c>
      <c r="AE19" s="10">
        <f t="shared" si="16"/>
        <v>0.875129153128924</v>
      </c>
    </row>
    <row r="20" spans="1:31" ht="12.75" customHeight="1">
      <c r="A20" s="11" t="s">
        <v>40</v>
      </c>
      <c r="B20" s="14"/>
      <c r="C20" s="13">
        <v>124769</v>
      </c>
      <c r="D20" s="9">
        <f t="shared" si="0"/>
        <v>90.6936004419504</v>
      </c>
      <c r="E20" s="9">
        <f t="shared" si="1"/>
        <v>6.375709461134024</v>
      </c>
      <c r="F20" s="9">
        <f t="shared" si="11"/>
        <v>14.07242838988087</v>
      </c>
      <c r="G20" s="13">
        <v>417593</v>
      </c>
      <c r="H20" s="9">
        <f t="shared" si="2"/>
        <v>80.56679380844615</v>
      </c>
      <c r="I20" s="9">
        <f t="shared" si="3"/>
        <v>21.339047688154434</v>
      </c>
      <c r="J20" s="9">
        <f t="shared" si="12"/>
        <v>10.92449251725256</v>
      </c>
      <c r="K20" s="9"/>
      <c r="L20" s="9"/>
      <c r="M20" s="9"/>
      <c r="N20" s="10"/>
      <c r="O20" s="13">
        <v>1956943</v>
      </c>
      <c r="P20" s="9">
        <f t="shared" si="4"/>
        <v>75.33367979366362</v>
      </c>
      <c r="Q20" s="10">
        <f t="shared" si="13"/>
        <v>5.94356946570835</v>
      </c>
      <c r="R20" s="11" t="s">
        <v>42</v>
      </c>
      <c r="S20" s="14"/>
      <c r="T20" s="13">
        <v>104840</v>
      </c>
      <c r="U20" s="9">
        <f t="shared" si="5"/>
        <v>97.1775501691616</v>
      </c>
      <c r="V20" s="9">
        <f t="shared" si="6"/>
        <v>5.357335395052385</v>
      </c>
      <c r="W20" s="9">
        <f t="shared" si="14"/>
        <v>17.705175704502068</v>
      </c>
      <c r="X20" s="13">
        <v>104084</v>
      </c>
      <c r="Y20" s="9">
        <f t="shared" si="7"/>
        <v>74.67481687149797</v>
      </c>
      <c r="Z20" s="9">
        <f t="shared" si="8"/>
        <v>5.318703712882797</v>
      </c>
      <c r="AA20" s="9">
        <f t="shared" si="15"/>
        <v>7.319688611640984</v>
      </c>
      <c r="AB20" s="13">
        <v>83900</v>
      </c>
      <c r="AC20" s="9">
        <f t="shared" si="9"/>
        <v>62.85632946006488</v>
      </c>
      <c r="AD20" s="9">
        <f t="shared" si="10"/>
        <v>4.287299119085226</v>
      </c>
      <c r="AE20" s="10">
        <f t="shared" si="16"/>
        <v>3.536787027667401</v>
      </c>
    </row>
    <row r="21" spans="1:31" ht="12.75" customHeight="1">
      <c r="A21" s="11" t="s">
        <v>41</v>
      </c>
      <c r="B21" s="14"/>
      <c r="C21" s="13">
        <v>126760</v>
      </c>
      <c r="D21" s="9">
        <f t="shared" si="0"/>
        <v>92.14084261332248</v>
      </c>
      <c r="E21" s="9">
        <f t="shared" si="1"/>
        <v>6.862441504669882</v>
      </c>
      <c r="F21" s="9">
        <f t="shared" si="11"/>
        <v>1.5957489440485944</v>
      </c>
      <c r="G21" s="13">
        <v>406122</v>
      </c>
      <c r="H21" s="9">
        <f t="shared" si="2"/>
        <v>78.35367794736446</v>
      </c>
      <c r="I21" s="9">
        <f t="shared" si="3"/>
        <v>21.986340081725636</v>
      </c>
      <c r="J21" s="9">
        <f t="shared" si="12"/>
        <v>-2.7469330185132463</v>
      </c>
      <c r="K21" s="9"/>
      <c r="L21" s="9"/>
      <c r="M21" s="9"/>
      <c r="N21" s="10"/>
      <c r="O21" s="13">
        <v>1847156</v>
      </c>
      <c r="P21" s="9">
        <f t="shared" si="4"/>
        <v>71.10736420679832</v>
      </c>
      <c r="Q21" s="10">
        <f t="shared" si="13"/>
        <v>-5.610127632741481</v>
      </c>
      <c r="R21" s="11" t="s">
        <v>43</v>
      </c>
      <c r="S21" s="14"/>
      <c r="T21" s="13">
        <v>107040</v>
      </c>
      <c r="U21" s="9">
        <f t="shared" si="5"/>
        <v>99.21675858553088</v>
      </c>
      <c r="V21" s="9">
        <f t="shared" si="6"/>
        <v>5.794854359891639</v>
      </c>
      <c r="W21" s="9">
        <f t="shared" si="14"/>
        <v>2.0984357115604695</v>
      </c>
      <c r="X21" s="13">
        <v>92167</v>
      </c>
      <c r="Y21" s="9">
        <f t="shared" si="7"/>
        <v>66.12499372233343</v>
      </c>
      <c r="Z21" s="9">
        <f t="shared" si="8"/>
        <v>4.989670607138758</v>
      </c>
      <c r="AA21" s="9">
        <f t="shared" si="15"/>
        <v>-11.44940624879905</v>
      </c>
      <c r="AB21" s="13">
        <v>80155</v>
      </c>
      <c r="AC21" s="9">
        <f t="shared" si="9"/>
        <v>60.05064467069726</v>
      </c>
      <c r="AD21" s="9">
        <f t="shared" si="10"/>
        <v>4.3393736100253575</v>
      </c>
      <c r="AE21" s="10">
        <f t="shared" si="16"/>
        <v>-4.463647199046477</v>
      </c>
    </row>
    <row r="22" spans="1:31" ht="12.75" customHeight="1">
      <c r="A22" s="11" t="s">
        <v>19</v>
      </c>
      <c r="B22" s="14"/>
      <c r="C22" s="13">
        <v>130549</v>
      </c>
      <c r="D22" s="9">
        <f t="shared" si="0"/>
        <v>94.89503678074027</v>
      </c>
      <c r="E22" s="9">
        <f t="shared" si="1"/>
        <v>7.658625097603486</v>
      </c>
      <c r="F22" s="9">
        <f t="shared" si="11"/>
        <v>2.9891132849479334</v>
      </c>
      <c r="G22" s="13">
        <v>380756</v>
      </c>
      <c r="H22" s="9">
        <f t="shared" si="2"/>
        <v>73.45978055984827</v>
      </c>
      <c r="I22" s="9">
        <f t="shared" si="3"/>
        <v>22.33695744634668</v>
      </c>
      <c r="J22" s="9">
        <f t="shared" si="12"/>
        <v>-6.24590640250959</v>
      </c>
      <c r="K22" s="9"/>
      <c r="L22" s="9"/>
      <c r="M22" s="9"/>
      <c r="N22" s="10"/>
      <c r="O22" s="13">
        <v>1704601</v>
      </c>
      <c r="P22" s="9">
        <f t="shared" si="4"/>
        <v>65.61962505293144</v>
      </c>
      <c r="Q22" s="10">
        <f t="shared" si="13"/>
        <v>-7.717539828796276</v>
      </c>
      <c r="R22" s="11" t="s">
        <v>19</v>
      </c>
      <c r="S22" s="14"/>
      <c r="T22" s="13">
        <v>91492</v>
      </c>
      <c r="U22" s="9">
        <f t="shared" si="5"/>
        <v>84.80511655929925</v>
      </c>
      <c r="V22" s="9">
        <f t="shared" si="6"/>
        <v>5.367355762433554</v>
      </c>
      <c r="W22" s="9">
        <f t="shared" si="14"/>
        <v>-14.525411061285496</v>
      </c>
      <c r="X22" s="13">
        <v>82332</v>
      </c>
      <c r="Y22" s="9">
        <f t="shared" si="7"/>
        <v>59.068896493833535</v>
      </c>
      <c r="Z22" s="9">
        <f t="shared" si="8"/>
        <v>4.829986606836439</v>
      </c>
      <c r="AA22" s="9">
        <f t="shared" si="15"/>
        <v>-10.670847483372569</v>
      </c>
      <c r="AB22" s="13">
        <v>76383</v>
      </c>
      <c r="AC22" s="9">
        <f t="shared" si="9"/>
        <v>57.2247319803115</v>
      </c>
      <c r="AD22" s="9">
        <f t="shared" si="10"/>
        <v>4.480989979473202</v>
      </c>
      <c r="AE22" s="10">
        <f t="shared" si="16"/>
        <v>-4.705882352941188</v>
      </c>
    </row>
    <row r="23" spans="1:31" ht="12.75" customHeight="1">
      <c r="A23" s="11" t="s">
        <v>20</v>
      </c>
      <c r="B23" s="14"/>
      <c r="C23" s="13">
        <v>141773</v>
      </c>
      <c r="D23" s="9">
        <f t="shared" si="0"/>
        <v>103.05367371267408</v>
      </c>
      <c r="E23" s="9">
        <f t="shared" si="1"/>
        <v>8.251866045194847</v>
      </c>
      <c r="F23" s="9">
        <f t="shared" si="11"/>
        <v>8.59753808914661</v>
      </c>
      <c r="G23" s="13">
        <v>412055</v>
      </c>
      <c r="H23" s="9">
        <f t="shared" si="2"/>
        <v>79.49833982547428</v>
      </c>
      <c r="I23" s="9">
        <f t="shared" si="3"/>
        <v>23.98356995515904</v>
      </c>
      <c r="J23" s="9">
        <f t="shared" si="12"/>
        <v>8.220225026000904</v>
      </c>
      <c r="K23" s="9"/>
      <c r="L23" s="9"/>
      <c r="M23" s="9"/>
      <c r="N23" s="10"/>
      <c r="O23" s="13">
        <v>1718072</v>
      </c>
      <c r="P23" s="9">
        <f t="shared" si="4"/>
        <v>66.13819917619432</v>
      </c>
      <c r="Q23" s="10">
        <f t="shared" si="13"/>
        <v>0.7902729143066267</v>
      </c>
      <c r="R23" s="11" t="s">
        <v>20</v>
      </c>
      <c r="S23" s="14"/>
      <c r="T23" s="13">
        <v>100824</v>
      </c>
      <c r="U23" s="9">
        <f t="shared" si="5"/>
        <v>93.45506789637113</v>
      </c>
      <c r="V23" s="9">
        <f t="shared" si="6"/>
        <v>5.868438575333281</v>
      </c>
      <c r="W23" s="9">
        <f t="shared" si="14"/>
        <v>10.199798889520409</v>
      </c>
      <c r="X23" s="13">
        <v>87460</v>
      </c>
      <c r="Y23" s="9">
        <f t="shared" si="7"/>
        <v>62.74796782964924</v>
      </c>
      <c r="Z23" s="9">
        <f t="shared" si="8"/>
        <v>5.090589917069832</v>
      </c>
      <c r="AA23" s="9">
        <f t="shared" si="15"/>
        <v>6.2284409464120785</v>
      </c>
      <c r="AB23" s="13">
        <v>81998</v>
      </c>
      <c r="AC23" s="9">
        <f t="shared" si="9"/>
        <v>61.43138621056495</v>
      </c>
      <c r="AD23" s="9">
        <f t="shared" si="10"/>
        <v>4.77267541756108</v>
      </c>
      <c r="AE23" s="10">
        <f t="shared" si="16"/>
        <v>7.3511121584645736</v>
      </c>
    </row>
    <row r="24" spans="1:31" ht="12.75" customHeight="1">
      <c r="A24" s="11">
        <v>12</v>
      </c>
      <c r="B24" s="14"/>
      <c r="C24" s="13">
        <f>C162</f>
        <v>159499</v>
      </c>
      <c r="D24" s="9">
        <f t="shared" si="0"/>
        <v>115.93856307969645</v>
      </c>
      <c r="E24" s="9">
        <f t="shared" si="1"/>
        <v>9.382443132920347</v>
      </c>
      <c r="F24" s="9">
        <f t="shared" si="11"/>
        <v>12.503085919039592</v>
      </c>
      <c r="G24" s="13">
        <f>G162</f>
        <v>435759</v>
      </c>
      <c r="H24" s="9">
        <f t="shared" si="2"/>
        <v>84.07158525927083</v>
      </c>
      <c r="I24" s="9">
        <f t="shared" si="3"/>
        <v>25.63328946989158</v>
      </c>
      <c r="J24" s="9">
        <f t="shared" si="12"/>
        <v>5.752630110058135</v>
      </c>
      <c r="K24" s="9"/>
      <c r="L24" s="9"/>
      <c r="M24" s="9"/>
      <c r="N24" s="10"/>
      <c r="O24" s="13">
        <f>O162</f>
        <v>1699973</v>
      </c>
      <c r="P24" s="9">
        <f t="shared" si="4"/>
        <v>65.44146745197675</v>
      </c>
      <c r="Q24" s="10">
        <f t="shared" si="13"/>
        <v>-1.0534482838903187</v>
      </c>
      <c r="R24" s="11">
        <v>12</v>
      </c>
      <c r="S24" s="14"/>
      <c r="T24" s="13">
        <f>T162</f>
        <v>105971</v>
      </c>
      <c r="U24" s="9">
        <f t="shared" si="5"/>
        <v>98.22588867775872</v>
      </c>
      <c r="V24" s="9">
        <f t="shared" si="6"/>
        <v>6.233687240915002</v>
      </c>
      <c r="W24" s="9">
        <f t="shared" si="14"/>
        <v>5.104935332857252</v>
      </c>
      <c r="X24" s="13">
        <f>X162</f>
        <v>87768</v>
      </c>
      <c r="Y24" s="9">
        <f t="shared" si="7"/>
        <v>62.96894169303287</v>
      </c>
      <c r="Z24" s="9">
        <f t="shared" si="8"/>
        <v>5.16290552849957</v>
      </c>
      <c r="AA24" s="9">
        <f t="shared" si="15"/>
        <v>0.3521609878801826</v>
      </c>
      <c r="AB24" s="13">
        <f>AB162</f>
        <v>82575</v>
      </c>
      <c r="AC24" s="9">
        <f t="shared" si="9"/>
        <v>61.863663947137745</v>
      </c>
      <c r="AD24" s="9">
        <f t="shared" si="10"/>
        <v>4.857430088595525</v>
      </c>
      <c r="AE24" s="10">
        <f t="shared" si="16"/>
        <v>0.7036756994072988</v>
      </c>
    </row>
    <row r="25" spans="1:31" ht="12.75" customHeight="1">
      <c r="A25" s="11">
        <v>13</v>
      </c>
      <c r="B25" s="14"/>
      <c r="C25" s="13">
        <f>C175</f>
        <v>154635</v>
      </c>
      <c r="D25" s="9">
        <f t="shared" si="0"/>
        <v>112.40295990463176</v>
      </c>
      <c r="E25" s="9">
        <f t="shared" si="1"/>
        <v>9.40847130518164</v>
      </c>
      <c r="F25" s="9">
        <f t="shared" si="11"/>
        <v>-3.0495488999930984</v>
      </c>
      <c r="G25" s="13">
        <f>G175</f>
        <v>433948</v>
      </c>
      <c r="H25" s="9">
        <f t="shared" si="2"/>
        <v>83.72218652991691</v>
      </c>
      <c r="I25" s="9">
        <f t="shared" si="3"/>
        <v>26.40273745232944</v>
      </c>
      <c r="J25" s="9">
        <f t="shared" si="12"/>
        <v>-0.41559669450315084</v>
      </c>
      <c r="K25" s="9"/>
      <c r="L25" s="9"/>
      <c r="M25" s="9"/>
      <c r="N25" s="10"/>
      <c r="O25" s="13">
        <f>O175</f>
        <v>1643572</v>
      </c>
      <c r="P25" s="9">
        <f t="shared" si="4"/>
        <v>63.270277553220154</v>
      </c>
      <c r="Q25" s="10">
        <f t="shared" si="13"/>
        <v>-3.317758576165616</v>
      </c>
      <c r="R25" s="11">
        <v>13</v>
      </c>
      <c r="S25" s="14"/>
      <c r="T25" s="13">
        <f>T175</f>
        <v>107682</v>
      </c>
      <c r="U25" s="9">
        <f t="shared" si="5"/>
        <v>99.81183667794411</v>
      </c>
      <c r="V25" s="9">
        <f t="shared" si="6"/>
        <v>6.551705675200113</v>
      </c>
      <c r="W25" s="9">
        <f t="shared" si="14"/>
        <v>1.6145926715799561</v>
      </c>
      <c r="X25" s="13">
        <f>X175</f>
        <v>85857</v>
      </c>
      <c r="Y25" s="9">
        <f t="shared" si="7"/>
        <v>61.597899313402635</v>
      </c>
      <c r="Z25" s="9">
        <f t="shared" si="8"/>
        <v>5.223805224231127</v>
      </c>
      <c r="AA25" s="9">
        <f t="shared" si="15"/>
        <v>-2.1773311457478854</v>
      </c>
      <c r="AB25" s="13">
        <f>AB175</f>
        <v>85774</v>
      </c>
      <c r="AC25" s="9">
        <f t="shared" si="9"/>
        <v>64.26029562702747</v>
      </c>
      <c r="AD25" s="9">
        <f t="shared" si="10"/>
        <v>5.218755247716559</v>
      </c>
      <c r="AE25" s="10">
        <f t="shared" si="16"/>
        <v>3.874053890402678</v>
      </c>
    </row>
    <row r="26" spans="1:31" ht="12.75" customHeight="1">
      <c r="A26" s="11">
        <v>14</v>
      </c>
      <c r="B26" s="14"/>
      <c r="C26" s="13">
        <f>C188</f>
        <v>156256</v>
      </c>
      <c r="D26" s="9">
        <f t="shared" si="0"/>
        <v>113.58125199895328</v>
      </c>
      <c r="E26" s="9">
        <f t="shared" si="1"/>
        <v>9.765932859211594</v>
      </c>
      <c r="F26" s="9">
        <f t="shared" si="11"/>
        <v>1.0482749700908585</v>
      </c>
      <c r="G26" s="13">
        <f>G188</f>
        <v>432668</v>
      </c>
      <c r="H26" s="9">
        <f t="shared" si="2"/>
        <v>83.47523436339397</v>
      </c>
      <c r="I26" s="9">
        <f t="shared" si="3"/>
        <v>27.04156408924689</v>
      </c>
      <c r="J26" s="9">
        <f t="shared" si="12"/>
        <v>-0.2949662171504315</v>
      </c>
      <c r="K26" s="9"/>
      <c r="L26" s="9"/>
      <c r="M26" s="9"/>
      <c r="N26" s="10"/>
      <c r="O26" s="13">
        <f>O188</f>
        <v>1600011</v>
      </c>
      <c r="P26" s="9">
        <f t="shared" si="4"/>
        <v>61.59337105901375</v>
      </c>
      <c r="Q26" s="10">
        <f t="shared" si="13"/>
        <v>-2.6503858668801854</v>
      </c>
      <c r="R26" s="11">
        <v>14</v>
      </c>
      <c r="S26" s="14"/>
      <c r="T26" s="13">
        <f>T188</f>
        <v>108381</v>
      </c>
      <c r="U26" s="9">
        <f t="shared" si="5"/>
        <v>100.45974880659962</v>
      </c>
      <c r="V26" s="9">
        <f t="shared" si="6"/>
        <v>6.773765930359228</v>
      </c>
      <c r="W26" s="9">
        <f t="shared" si="14"/>
        <v>0.6491335599264403</v>
      </c>
      <c r="X26" s="13">
        <f>X188</f>
        <v>82265</v>
      </c>
      <c r="Y26" s="9">
        <f t="shared" si="7"/>
        <v>59.02082750407152</v>
      </c>
      <c r="Z26" s="9">
        <f t="shared" si="8"/>
        <v>5.14152715200083</v>
      </c>
      <c r="AA26" s="9">
        <f t="shared" si="15"/>
        <v>-4.183700804826628</v>
      </c>
      <c r="AB26" s="13">
        <f>AB188</f>
        <v>85766</v>
      </c>
      <c r="AC26" s="9">
        <f t="shared" si="9"/>
        <v>64.25430217487394</v>
      </c>
      <c r="AD26" s="9">
        <f t="shared" si="10"/>
        <v>5.360338147675234</v>
      </c>
      <c r="AE26" s="10">
        <f t="shared" si="16"/>
        <v>-0.009326835637835984</v>
      </c>
    </row>
    <row r="27" spans="1:31" ht="12.75" customHeight="1">
      <c r="A27" s="11">
        <v>15</v>
      </c>
      <c r="B27" s="14"/>
      <c r="C27" s="13">
        <f>C201</f>
        <v>170568</v>
      </c>
      <c r="D27" s="9">
        <f t="shared" si="0"/>
        <v>123.98453173610908</v>
      </c>
      <c r="E27" s="9">
        <f t="shared" si="1"/>
        <v>10.60748247664641</v>
      </c>
      <c r="F27" s="9">
        <f t="shared" si="11"/>
        <v>9.159328281793975</v>
      </c>
      <c r="G27" s="13">
        <f>G201</f>
        <v>454907</v>
      </c>
      <c r="H27" s="9">
        <f t="shared" si="2"/>
        <v>87.76583532534983</v>
      </c>
      <c r="I27" s="9">
        <f t="shared" si="3"/>
        <v>28.29028909879807</v>
      </c>
      <c r="J27" s="9">
        <f t="shared" si="12"/>
        <v>5.139968752022341</v>
      </c>
      <c r="K27" s="9"/>
      <c r="L27" s="9"/>
      <c r="M27" s="9"/>
      <c r="N27" s="10"/>
      <c r="O27" s="13">
        <f>O201</f>
        <v>1607997</v>
      </c>
      <c r="P27" s="9">
        <f t="shared" si="4"/>
        <v>61.900796858759676</v>
      </c>
      <c r="Q27" s="10">
        <f t="shared" si="13"/>
        <v>0.4991215685392234</v>
      </c>
      <c r="R27" s="11">
        <v>15</v>
      </c>
      <c r="S27" s="14"/>
      <c r="T27" s="13">
        <f>T201</f>
        <v>112086</v>
      </c>
      <c r="U27" s="9">
        <f t="shared" si="5"/>
        <v>103.89396116234879</v>
      </c>
      <c r="V27" s="9">
        <f t="shared" si="6"/>
        <v>6.970535392789912</v>
      </c>
      <c r="W27" s="9">
        <f t="shared" si="14"/>
        <v>3.4184958618207872</v>
      </c>
      <c r="X27" s="13">
        <f>X201</f>
        <v>89879</v>
      </c>
      <c r="Y27" s="9">
        <f t="shared" si="7"/>
        <v>64.48347359434077</v>
      </c>
      <c r="Z27" s="9">
        <f t="shared" si="8"/>
        <v>5.589500477923777</v>
      </c>
      <c r="AA27" s="9">
        <f t="shared" si="15"/>
        <v>9.255454932231217</v>
      </c>
      <c r="AB27" s="13">
        <f>AB201</f>
        <v>82374</v>
      </c>
      <c r="AC27" s="9">
        <f t="shared" si="9"/>
        <v>61.713078461780505</v>
      </c>
      <c r="AD27" s="9">
        <f t="shared" si="10"/>
        <v>5.122770751437969</v>
      </c>
      <c r="AE27" s="10">
        <f t="shared" si="16"/>
        <v>-3.9549471818669417</v>
      </c>
    </row>
    <row r="28" spans="1:31" ht="12.75" customHeight="1">
      <c r="A28" s="11">
        <v>16</v>
      </c>
      <c r="B28" s="14"/>
      <c r="C28" s="13">
        <f>C214</f>
        <v>175258</v>
      </c>
      <c r="D28" s="9">
        <f t="shared" si="0"/>
        <v>127.39365568575</v>
      </c>
      <c r="E28" s="9">
        <f t="shared" si="1"/>
        <v>10.948144085367263</v>
      </c>
      <c r="F28" s="9">
        <f t="shared" si="11"/>
        <v>2.749636508606528</v>
      </c>
      <c r="G28" s="13">
        <f>G214</f>
        <v>464712</v>
      </c>
      <c r="H28" s="9">
        <f t="shared" si="2"/>
        <v>89.65752750719152</v>
      </c>
      <c r="I28" s="9">
        <f t="shared" si="3"/>
        <v>29.02996687283429</v>
      </c>
      <c r="J28" s="9">
        <f t="shared" si="12"/>
        <v>2.1553856062887604</v>
      </c>
      <c r="K28" s="9"/>
      <c r="L28" s="9"/>
      <c r="M28" s="9"/>
      <c r="N28" s="10"/>
      <c r="O28" s="13">
        <f>O214</f>
        <v>1600801</v>
      </c>
      <c r="P28" s="9">
        <f t="shared" si="4"/>
        <v>61.623782576894946</v>
      </c>
      <c r="Q28" s="10">
        <f t="shared" si="13"/>
        <v>-0.44751327272376784</v>
      </c>
      <c r="R28" s="11">
        <v>16</v>
      </c>
      <c r="S28" s="14"/>
      <c r="T28" s="13">
        <f>T214</f>
        <v>115808</v>
      </c>
      <c r="U28" s="9">
        <f t="shared" si="5"/>
        <v>107.34393103767901</v>
      </c>
      <c r="V28" s="9">
        <f t="shared" si="6"/>
        <v>7.234378289368884</v>
      </c>
      <c r="W28" s="9">
        <f t="shared" si="14"/>
        <v>3.3206644897667843</v>
      </c>
      <c r="X28" s="13">
        <f>X214</f>
        <v>93894</v>
      </c>
      <c r="Y28" s="9">
        <f t="shared" si="7"/>
        <v>67.36402574202019</v>
      </c>
      <c r="Z28" s="9">
        <f t="shared" si="8"/>
        <v>5.865438614793469</v>
      </c>
      <c r="AA28" s="9">
        <f t="shared" si="15"/>
        <v>4.467116901612172</v>
      </c>
      <c r="AB28" s="13">
        <f>AB214</f>
        <v>79752</v>
      </c>
      <c r="AC28" s="9">
        <f t="shared" si="9"/>
        <v>59.74872451846358</v>
      </c>
      <c r="AD28" s="9">
        <f t="shared" si="10"/>
        <v>4.982005883304671</v>
      </c>
      <c r="AE28" s="10">
        <f t="shared" si="16"/>
        <v>-3.183043193240593</v>
      </c>
    </row>
    <row r="29" spans="1:31" ht="12.75" customHeight="1">
      <c r="A29" s="11">
        <v>17</v>
      </c>
      <c r="B29" s="14"/>
      <c r="C29" s="13">
        <v>173073</v>
      </c>
      <c r="D29" s="9">
        <f t="shared" si="0"/>
        <v>125.8053964469514</v>
      </c>
      <c r="E29" s="9">
        <f t="shared" si="1"/>
        <v>10.951284176690564</v>
      </c>
      <c r="F29" s="9">
        <f t="shared" si="11"/>
        <v>-1.2467333873489395</v>
      </c>
      <c r="G29" s="13">
        <v>469226</v>
      </c>
      <c r="H29" s="9">
        <f t="shared" si="2"/>
        <v>90.52841975694504</v>
      </c>
      <c r="I29" s="9">
        <f t="shared" si="3"/>
        <v>29.6905194287486</v>
      </c>
      <c r="J29" s="9">
        <f t="shared" si="12"/>
        <v>0.9713543011585841</v>
      </c>
      <c r="K29" s="9"/>
      <c r="L29" s="9"/>
      <c r="M29" s="9"/>
      <c r="N29" s="10"/>
      <c r="O29" s="13">
        <v>1580390</v>
      </c>
      <c r="P29" s="9">
        <f t="shared" si="4"/>
        <v>60.83804904338454</v>
      </c>
      <c r="Q29" s="10">
        <f t="shared" si="13"/>
        <v>-1.2750491785050002</v>
      </c>
      <c r="R29" s="11">
        <v>17</v>
      </c>
      <c r="S29" s="14"/>
      <c r="T29" s="13">
        <v>111759</v>
      </c>
      <c r="U29" s="9">
        <f t="shared" si="5"/>
        <v>103.590860638643</v>
      </c>
      <c r="V29" s="9">
        <f t="shared" si="6"/>
        <v>7.07160890666228</v>
      </c>
      <c r="W29" s="9">
        <f t="shared" si="14"/>
        <v>-3.4963042276872045</v>
      </c>
      <c r="X29" s="13">
        <v>99478</v>
      </c>
      <c r="Y29" s="9">
        <f t="shared" si="7"/>
        <v>71.370253187261</v>
      </c>
      <c r="Z29" s="9">
        <f t="shared" si="8"/>
        <v>6.294522238181714</v>
      </c>
      <c r="AA29" s="9">
        <f t="shared" si="15"/>
        <v>5.947131872111115</v>
      </c>
      <c r="AB29" s="13">
        <v>84916</v>
      </c>
      <c r="AC29" s="9">
        <f t="shared" si="9"/>
        <v>63.617497883562216</v>
      </c>
      <c r="AD29" s="9">
        <f t="shared" si="10"/>
        <v>5.373104107214042</v>
      </c>
      <c r="AE29" s="10">
        <f t="shared" si="16"/>
        <v>6.4750727254488964</v>
      </c>
    </row>
    <row r="30" spans="1:31" ht="12.75" customHeight="1">
      <c r="A30" s="11">
        <v>18</v>
      </c>
      <c r="B30" s="14"/>
      <c r="C30" s="13">
        <v>164755</v>
      </c>
      <c r="D30" s="9">
        <f t="shared" si="0"/>
        <v>119.75910795801472</v>
      </c>
      <c r="E30" s="9">
        <f t="shared" si="1"/>
        <v>10.65278409094583</v>
      </c>
      <c r="F30" s="9">
        <f t="shared" si="11"/>
        <v>-4.806064493017388</v>
      </c>
      <c r="G30" s="13">
        <v>465763</v>
      </c>
      <c r="H30" s="9">
        <f t="shared" si="2"/>
        <v>89.86029838767246</v>
      </c>
      <c r="I30" s="9">
        <f t="shared" si="3"/>
        <v>30.115460389980285</v>
      </c>
      <c r="J30" s="9">
        <f t="shared" si="12"/>
        <v>-0.738023894669098</v>
      </c>
      <c r="K30" s="32">
        <v>676535</v>
      </c>
      <c r="L30" s="9"/>
      <c r="M30" s="9">
        <f>K30/$O30*100</f>
        <v>43.74362711279194</v>
      </c>
      <c r="N30" s="10"/>
      <c r="O30" s="13">
        <v>1546591</v>
      </c>
      <c r="P30" s="9">
        <f t="shared" si="4"/>
        <v>59.53693652076837</v>
      </c>
      <c r="Q30" s="10">
        <f t="shared" si="13"/>
        <v>-2.1386493207372865</v>
      </c>
      <c r="R30" s="11">
        <v>18</v>
      </c>
      <c r="S30" s="14"/>
      <c r="T30" s="13">
        <v>115367</v>
      </c>
      <c r="U30" s="9">
        <f t="shared" si="5"/>
        <v>106.93516244148861</v>
      </c>
      <c r="V30" s="9">
        <f t="shared" si="6"/>
        <v>7.459438209584822</v>
      </c>
      <c r="W30" s="9">
        <f t="shared" si="14"/>
        <v>3.2283753433727895</v>
      </c>
      <c r="X30" s="13">
        <v>98784</v>
      </c>
      <c r="Y30" s="9">
        <f t="shared" si="7"/>
        <v>70.87234454703946</v>
      </c>
      <c r="Z30" s="9">
        <f t="shared" si="8"/>
        <v>6.387209029407257</v>
      </c>
      <c r="AA30" s="9">
        <f t="shared" si="15"/>
        <v>-0.6976416896198145</v>
      </c>
      <c r="AB30" s="13">
        <v>86857</v>
      </c>
      <c r="AC30" s="9">
        <f t="shared" si="9"/>
        <v>65.07165921231055</v>
      </c>
      <c r="AD30" s="9">
        <f t="shared" si="10"/>
        <v>5.616029060042377</v>
      </c>
      <c r="AE30" s="10">
        <f t="shared" si="16"/>
        <v>2.285788308445987</v>
      </c>
    </row>
    <row r="31" spans="1:31" ht="12.75" customHeight="1">
      <c r="A31" s="11">
        <v>19</v>
      </c>
      <c r="B31" s="14"/>
      <c r="C31" s="13">
        <f>C253</f>
        <v>149171</v>
      </c>
      <c r="D31" s="9">
        <f t="shared" si="0"/>
        <v>108.43122146948507</v>
      </c>
      <c r="E31" s="9">
        <f t="shared" si="1"/>
        <v>10.35818368796641</v>
      </c>
      <c r="F31" s="9">
        <f>C31/C30*100-100</f>
        <v>-9.458893508542985</v>
      </c>
      <c r="G31" s="13">
        <f>G253</f>
        <v>429517</v>
      </c>
      <c r="H31" s="9">
        <f t="shared" si="2"/>
        <v>82.86730758471134</v>
      </c>
      <c r="I31" s="9">
        <f t="shared" si="3"/>
        <v>29.824939050514292</v>
      </c>
      <c r="J31" s="9">
        <f t="shared" si="12"/>
        <v>-7.7820694215727855</v>
      </c>
      <c r="K31" s="32">
        <v>628766</v>
      </c>
      <c r="L31" s="9"/>
      <c r="M31" s="9">
        <f>K31/$O31*100</f>
        <v>43.660454945987404</v>
      </c>
      <c r="N31" s="10">
        <f>K31/K30*100-100</f>
        <v>-7.060832033819381</v>
      </c>
      <c r="O31" s="13">
        <f>O253</f>
        <v>1440127</v>
      </c>
      <c r="P31" s="9">
        <f t="shared" si="4"/>
        <v>55.43854178696539</v>
      </c>
      <c r="Q31" s="10">
        <f t="shared" si="13"/>
        <v>-6.883785047242611</v>
      </c>
      <c r="R31" s="11">
        <v>19</v>
      </c>
      <c r="S31" s="14"/>
      <c r="T31" s="13">
        <f>T253</f>
        <v>105918</v>
      </c>
      <c r="U31" s="9">
        <f t="shared" si="5"/>
        <v>98.17676229318255</v>
      </c>
      <c r="V31" s="9">
        <f t="shared" si="6"/>
        <v>7.354768016987391</v>
      </c>
      <c r="W31" s="9">
        <f t="shared" si="14"/>
        <v>-8.190383731916413</v>
      </c>
      <c r="X31" s="13">
        <f>X253</f>
        <v>89660</v>
      </c>
      <c r="Y31" s="9">
        <f t="shared" si="7"/>
        <v>64.32635256810372</v>
      </c>
      <c r="Z31" s="9">
        <f t="shared" si="8"/>
        <v>6.22583980440614</v>
      </c>
      <c r="AA31" s="9">
        <f t="shared" si="15"/>
        <v>-9.236313573048278</v>
      </c>
      <c r="AB31" s="13">
        <f>AB253</f>
        <v>84768</v>
      </c>
      <c r="AC31" s="9">
        <f t="shared" si="9"/>
        <v>63.50661901872204</v>
      </c>
      <c r="AD31" s="9">
        <f t="shared" si="10"/>
        <v>5.886147541154356</v>
      </c>
      <c r="AE31" s="10">
        <f t="shared" si="16"/>
        <v>-2.405102639971446</v>
      </c>
    </row>
    <row r="32" spans="1:31" ht="12.75" customHeight="1">
      <c r="A32" s="11">
        <v>20</v>
      </c>
      <c r="B32" s="14"/>
      <c r="C32" s="13">
        <f>C266</f>
        <v>121103</v>
      </c>
      <c r="D32" s="9">
        <f t="shared" si="0"/>
        <v>88.02881400284942</v>
      </c>
      <c r="E32" s="9">
        <f t="shared" si="1"/>
        <v>9.357934845350629</v>
      </c>
      <c r="F32" s="9">
        <f t="shared" si="11"/>
        <v>-18.815989703092427</v>
      </c>
      <c r="G32" s="13">
        <f>G266</f>
        <v>362216</v>
      </c>
      <c r="H32" s="9">
        <f t="shared" si="2"/>
        <v>69.88283277286767</v>
      </c>
      <c r="I32" s="9">
        <f t="shared" si="3"/>
        <v>27.989345663968052</v>
      </c>
      <c r="J32" s="9">
        <f t="shared" si="12"/>
        <v>-15.668995639287857</v>
      </c>
      <c r="K32" s="32">
        <v>547616</v>
      </c>
      <c r="L32" s="9"/>
      <c r="M32" s="9">
        <f>K32/$O32*100</f>
        <v>42.31567218212207</v>
      </c>
      <c r="N32" s="10">
        <f>K32/K31*100-100</f>
        <v>-12.906232207212227</v>
      </c>
      <c r="O32" s="13">
        <f>O266</f>
        <v>1294121</v>
      </c>
      <c r="P32" s="9">
        <f t="shared" si="4"/>
        <v>49.81795434422759</v>
      </c>
      <c r="Q32" s="10">
        <f t="shared" si="13"/>
        <v>-10.138411403994226</v>
      </c>
      <c r="R32" s="11">
        <v>20</v>
      </c>
      <c r="S32" s="14"/>
      <c r="T32" s="2">
        <f>T266</f>
        <v>91241</v>
      </c>
      <c r="U32" s="9">
        <f t="shared" si="5"/>
        <v>84.57246141724984</v>
      </c>
      <c r="V32" s="9">
        <f t="shared" si="6"/>
        <v>7.050422642086791</v>
      </c>
      <c r="W32" s="9">
        <f t="shared" si="14"/>
        <v>-13.856945939311544</v>
      </c>
      <c r="X32" s="13">
        <f>X266</f>
        <v>78906</v>
      </c>
      <c r="Y32" s="9">
        <f t="shared" si="7"/>
        <v>56.610920987494886</v>
      </c>
      <c r="Z32" s="9">
        <f t="shared" si="8"/>
        <v>6.0972660207198555</v>
      </c>
      <c r="AA32" s="9">
        <f t="shared" si="15"/>
        <v>-11.994200312290886</v>
      </c>
      <c r="AB32" s="13">
        <f>AB266</f>
        <v>70966</v>
      </c>
      <c r="AC32" s="9">
        <f t="shared" si="9"/>
        <v>53.16641569085774</v>
      </c>
      <c r="AD32" s="9">
        <f t="shared" si="10"/>
        <v>5.483722155810778</v>
      </c>
      <c r="AE32" s="10">
        <f t="shared" si="16"/>
        <v>-16.282087580218956</v>
      </c>
    </row>
    <row r="33" spans="1:31" ht="12.75" customHeight="1">
      <c r="A33" s="64">
        <v>21</v>
      </c>
      <c r="B33" s="6"/>
      <c r="C33" s="2">
        <v>120069</v>
      </c>
      <c r="D33" s="20">
        <f>C33/C4*100</f>
        <v>87.27720757130811</v>
      </c>
      <c r="E33" s="20">
        <f t="shared" si="1"/>
        <v>10.179799115375127</v>
      </c>
      <c r="F33" s="20">
        <f>C33/C32*100-100</f>
        <v>-0.853818650239873</v>
      </c>
      <c r="G33" s="2">
        <f>C33+T33+X33+AB33</f>
        <v>342973</v>
      </c>
      <c r="H33" s="20">
        <f>G33/G4*100</f>
        <v>66.17025422567954</v>
      </c>
      <c r="I33" s="20">
        <f t="shared" si="3"/>
        <v>29.07824869031601</v>
      </c>
      <c r="J33" s="20">
        <f t="shared" si="12"/>
        <v>-5.312575921549566</v>
      </c>
      <c r="K33" s="65">
        <v>510565</v>
      </c>
      <c r="L33" s="20"/>
      <c r="M33" s="20">
        <f>K33/O33*100</f>
        <v>43.287185995898206</v>
      </c>
      <c r="N33" s="20">
        <f>K33/K32*100-100</f>
        <v>-6.765872436159654</v>
      </c>
      <c r="O33" s="2">
        <v>1179483</v>
      </c>
      <c r="P33" s="20">
        <f>O33/O4*100</f>
        <v>45.404896639334794</v>
      </c>
      <c r="Q33" s="20">
        <f t="shared" si="13"/>
        <v>-8.858367957864829</v>
      </c>
      <c r="R33" s="64">
        <v>21</v>
      </c>
      <c r="S33" s="6"/>
      <c r="T33" s="2">
        <v>81360</v>
      </c>
      <c r="U33" s="20">
        <f>T33/T4*100</f>
        <v>75.41363488900218</v>
      </c>
      <c r="V33" s="20">
        <f t="shared" si="6"/>
        <v>6.897937486169788</v>
      </c>
      <c r="W33" s="20">
        <f t="shared" si="14"/>
        <v>-10.829561271796678</v>
      </c>
      <c r="X33" s="2">
        <v>70947</v>
      </c>
      <c r="Y33" s="20">
        <f>X33/X4*100</f>
        <v>50.90075547233164</v>
      </c>
      <c r="Z33" s="20">
        <f t="shared" si="8"/>
        <v>6.015093053481907</v>
      </c>
      <c r="AA33" s="20">
        <f t="shared" si="15"/>
        <v>-10.08668542316174</v>
      </c>
      <c r="AB33" s="2">
        <v>70597</v>
      </c>
      <c r="AC33" s="20">
        <f>AB33/AB4*100</f>
        <v>52.88996771027652</v>
      </c>
      <c r="AD33" s="20">
        <f t="shared" si="10"/>
        <v>5.9854190352891905</v>
      </c>
      <c r="AE33" s="20">
        <f t="shared" si="16"/>
        <v>-0.5199673082884715</v>
      </c>
    </row>
    <row r="34" spans="1:31" ht="12.75" customHeight="1">
      <c r="A34" s="64">
        <v>22</v>
      </c>
      <c r="B34" s="6"/>
      <c r="C34" s="7">
        <f aca="true" t="shared" si="17" ref="C34:AE34">C333</f>
        <v>114780</v>
      </c>
      <c r="D34" s="8">
        <f t="shared" si="17"/>
        <v>83.43267525368535</v>
      </c>
      <c r="E34" s="4">
        <f t="shared" si="17"/>
        <v>9.946049742380154</v>
      </c>
      <c r="F34" s="4">
        <f t="shared" si="17"/>
        <v>-4.404967143892264</v>
      </c>
      <c r="G34" s="7">
        <f t="shared" si="17"/>
        <v>330033</v>
      </c>
      <c r="H34" s="4">
        <f t="shared" si="17"/>
        <v>63.67372216723678</v>
      </c>
      <c r="I34" s="4">
        <f t="shared" si="17"/>
        <v>28.598402462336203</v>
      </c>
      <c r="J34" s="4">
        <f t="shared" si="17"/>
        <v>-3.7728917436649567</v>
      </c>
      <c r="K34" s="7">
        <f t="shared" si="17"/>
        <v>490346</v>
      </c>
      <c r="L34" s="3">
        <f t="shared" si="17"/>
        <v>0</v>
      </c>
      <c r="M34" s="8">
        <f t="shared" si="17"/>
        <v>42.49003055390433</v>
      </c>
      <c r="N34" s="8">
        <f t="shared" si="17"/>
        <v>-3.9601226092662074</v>
      </c>
      <c r="O34" s="2">
        <f t="shared" si="17"/>
        <v>1154026</v>
      </c>
      <c r="P34" s="4">
        <f t="shared" si="17"/>
        <v>44.42491434730724</v>
      </c>
      <c r="Q34" s="8">
        <f t="shared" si="17"/>
        <v>-2.158318517519959</v>
      </c>
      <c r="R34" s="64">
        <v>22</v>
      </c>
      <c r="S34" s="6"/>
      <c r="T34" s="7">
        <f t="shared" si="17"/>
        <v>78064</v>
      </c>
      <c r="U34" s="8">
        <f t="shared" si="17"/>
        <v>72.35852991611438</v>
      </c>
      <c r="V34" s="8">
        <f t="shared" si="17"/>
        <v>6.7644923077989585</v>
      </c>
      <c r="W34" s="8">
        <f t="shared" si="17"/>
        <v>-4.051130776794494</v>
      </c>
      <c r="X34" s="2">
        <f t="shared" si="17"/>
        <v>73821</v>
      </c>
      <c r="Y34" s="4">
        <f t="shared" si="17"/>
        <v>52.96269989883989</v>
      </c>
      <c r="Z34" s="4">
        <f t="shared" si="17"/>
        <v>6.396822948529755</v>
      </c>
      <c r="AA34" s="4">
        <f t="shared" si="17"/>
        <v>4.050911243604375</v>
      </c>
      <c r="AB34" s="2">
        <f t="shared" si="17"/>
        <v>63368</v>
      </c>
      <c r="AC34" s="4">
        <f t="shared" si="17"/>
        <v>47.47413450804996</v>
      </c>
      <c r="AD34" s="4">
        <f t="shared" si="17"/>
        <v>5.491037463627336</v>
      </c>
      <c r="AE34" s="4">
        <f t="shared" si="17"/>
        <v>-10.23981189002366</v>
      </c>
    </row>
    <row r="35" spans="1:31" ht="12.75" customHeight="1">
      <c r="A35" s="6">
        <v>23</v>
      </c>
      <c r="B35" s="6"/>
      <c r="C35" s="7">
        <f aca="true" t="shared" si="18" ref="C35:Q35">C346</f>
        <v>114983</v>
      </c>
      <c r="D35" s="8">
        <f t="shared" si="18"/>
        <v>83.58023435001309</v>
      </c>
      <c r="E35" s="4">
        <f t="shared" si="18"/>
        <v>10.122482540537733</v>
      </c>
      <c r="F35" s="4">
        <f t="shared" si="18"/>
        <v>0.17686008015334043</v>
      </c>
      <c r="G35" s="7">
        <f t="shared" si="18"/>
        <v>326105</v>
      </c>
      <c r="H35" s="4">
        <f t="shared" si="18"/>
        <v>62.91588770621953</v>
      </c>
      <c r="I35" s="4">
        <f t="shared" si="18"/>
        <v>28.708523598115004</v>
      </c>
      <c r="J35" s="4">
        <f t="shared" si="18"/>
        <v>-1.1901840119018403</v>
      </c>
      <c r="K35" s="7">
        <f t="shared" si="18"/>
        <v>479753</v>
      </c>
      <c r="L35" s="3">
        <f t="shared" si="18"/>
        <v>0</v>
      </c>
      <c r="M35" s="8">
        <f t="shared" si="18"/>
        <v>42.234863990943</v>
      </c>
      <c r="N35" s="8">
        <f t="shared" si="18"/>
        <v>-2.160311290394945</v>
      </c>
      <c r="O35" s="2">
        <f t="shared" si="18"/>
        <v>1135917</v>
      </c>
      <c r="P35" s="4">
        <f t="shared" si="18"/>
        <v>43.72779766716711</v>
      </c>
      <c r="Q35" s="8">
        <f t="shared" si="18"/>
        <v>-1.5692020803690698</v>
      </c>
      <c r="R35" s="6">
        <v>23</v>
      </c>
      <c r="S35" s="6"/>
      <c r="T35" s="7">
        <f aca="true" t="shared" si="19" ref="T35:AE35">T346</f>
        <v>79630</v>
      </c>
      <c r="U35" s="8">
        <f t="shared" si="19"/>
        <v>73.8100755434027</v>
      </c>
      <c r="V35" s="8">
        <f t="shared" si="19"/>
        <v>7.010195287155664</v>
      </c>
      <c r="W35" s="8">
        <f t="shared" si="19"/>
        <v>2.006046320967414</v>
      </c>
      <c r="X35" s="2">
        <f t="shared" si="19"/>
        <v>72963</v>
      </c>
      <c r="Y35" s="4">
        <f t="shared" si="19"/>
        <v>52.34712985084264</v>
      </c>
      <c r="Z35" s="4">
        <f t="shared" si="19"/>
        <v>6.42326860149113</v>
      </c>
      <c r="AA35" s="4">
        <f t="shared" si="19"/>
        <v>-1.1622708985248087</v>
      </c>
      <c r="AB35" s="2">
        <f t="shared" si="19"/>
        <v>58529</v>
      </c>
      <c r="AC35" s="4">
        <f t="shared" si="19"/>
        <v>43.84884513668817</v>
      </c>
      <c r="AD35" s="4">
        <f t="shared" si="19"/>
        <v>5.152577168930477</v>
      </c>
      <c r="AE35" s="4">
        <f t="shared" si="19"/>
        <v>-7.636346420906448</v>
      </c>
    </row>
    <row r="36" spans="1:31" ht="12.75" customHeight="1">
      <c r="A36" s="6">
        <v>24</v>
      </c>
      <c r="B36" s="6"/>
      <c r="C36" s="7">
        <f aca="true" t="shared" si="20" ref="C36:K36">C359</f>
        <v>127978</v>
      </c>
      <c r="D36" s="8">
        <f t="shared" si="20"/>
        <v>93.02619719128893</v>
      </c>
      <c r="E36" s="4">
        <f t="shared" si="20"/>
        <v>10.628510399044599</v>
      </c>
      <c r="F36" s="4">
        <f t="shared" si="20"/>
        <v>11.301670681752963</v>
      </c>
      <c r="G36" s="7">
        <f t="shared" si="20"/>
        <v>355815</v>
      </c>
      <c r="H36" s="4">
        <f t="shared" si="20"/>
        <v>68.64787900887292</v>
      </c>
      <c r="I36" s="4">
        <f t="shared" si="20"/>
        <v>29.55026197968443</v>
      </c>
      <c r="J36" s="4">
        <f t="shared" si="20"/>
        <v>9.110562548872302</v>
      </c>
      <c r="K36" s="7">
        <f t="shared" si="20"/>
        <v>516448</v>
      </c>
      <c r="L36" s="3">
        <f>L347</f>
        <v>0</v>
      </c>
      <c r="M36" s="8">
        <f>M359</f>
        <v>42.89075418092004</v>
      </c>
      <c r="N36" s="8">
        <f>N359</f>
        <v>7.648727574397651</v>
      </c>
      <c r="O36" s="2">
        <f>O359</f>
        <v>1204101</v>
      </c>
      <c r="P36" s="4">
        <f>P359</f>
        <v>67.90454234260044</v>
      </c>
      <c r="Q36" s="8">
        <f>Q359</f>
        <v>6.00255124274045</v>
      </c>
      <c r="R36" s="6">
        <v>24</v>
      </c>
      <c r="S36" s="6"/>
      <c r="T36" s="7">
        <f aca="true" t="shared" si="21" ref="T36:AE36">T359</f>
        <v>88025</v>
      </c>
      <c r="U36" s="8">
        <f t="shared" si="21"/>
        <v>81.59150947768457</v>
      </c>
      <c r="V36" s="8">
        <f t="shared" si="21"/>
        <v>7.3104332609972085</v>
      </c>
      <c r="W36" s="8">
        <f t="shared" si="21"/>
        <v>10.542509104608811</v>
      </c>
      <c r="X36" s="2">
        <f t="shared" si="21"/>
        <v>79256</v>
      </c>
      <c r="Y36" s="4">
        <f t="shared" si="21"/>
        <v>56.862027650430825</v>
      </c>
      <c r="Z36" s="4">
        <f t="shared" si="21"/>
        <v>6.582172093537004</v>
      </c>
      <c r="AA36" s="4">
        <f t="shared" si="21"/>
        <v>8.624919479736315</v>
      </c>
      <c r="AB36" s="2">
        <f t="shared" si="21"/>
        <v>60556</v>
      </c>
      <c r="AC36" s="4">
        <f t="shared" si="21"/>
        <v>45.367436076086875</v>
      </c>
      <c r="AD36" s="4">
        <f t="shared" si="21"/>
        <v>5.029146226105618</v>
      </c>
      <c r="AE36" s="4">
        <f t="shared" si="21"/>
        <v>3.463240444907645</v>
      </c>
    </row>
    <row r="37" spans="1:31" ht="12.75" customHeight="1">
      <c r="A37" s="6">
        <v>25</v>
      </c>
      <c r="B37" s="6"/>
      <c r="C37" s="7">
        <v>136259</v>
      </c>
      <c r="D37" s="9">
        <f>C37/C$4*100</f>
        <v>99.04559067252056</v>
      </c>
      <c r="E37" s="9">
        <f>C37/$O37*100</f>
        <v>10.634201391056779</v>
      </c>
      <c r="F37" s="9">
        <f>C37/C36*100-100</f>
        <v>6.470643391832965</v>
      </c>
      <c r="G37" s="7">
        <v>371374</v>
      </c>
      <c r="H37" s="9">
        <f>G37/G$4*100</f>
        <v>71.64969835178722</v>
      </c>
      <c r="I37" s="9">
        <f>G37/$O37*100</f>
        <v>28.98352334453005</v>
      </c>
      <c r="J37" s="9">
        <f>G37/G36*100-100</f>
        <v>4.372777988561481</v>
      </c>
      <c r="K37" s="7">
        <v>540793</v>
      </c>
      <c r="L37" s="8">
        <f>L398</f>
        <v>0</v>
      </c>
      <c r="M37" s="9">
        <f>K37/$O37*100</f>
        <v>42.20566474782414</v>
      </c>
      <c r="N37" s="10">
        <f>K37/K36*100-100</f>
        <v>4.713930540925702</v>
      </c>
      <c r="O37" s="7">
        <v>1281328</v>
      </c>
      <c r="P37" s="9">
        <f>O37/O$4*100</f>
        <v>49.32548023251337</v>
      </c>
      <c r="Q37" s="10">
        <f>O37/O36*100-100</f>
        <v>6.4136646344451265</v>
      </c>
      <c r="R37" s="6">
        <v>25</v>
      </c>
      <c r="S37" s="6"/>
      <c r="T37" s="7">
        <v>89626</v>
      </c>
      <c r="U37" s="9">
        <f>T37/T$4*100</f>
        <v>83.07549705705149</v>
      </c>
      <c r="V37" s="9">
        <f>T37/$O37*100</f>
        <v>6.994774171796761</v>
      </c>
      <c r="W37" s="9">
        <f>T37/T36*100-100</f>
        <v>1.8188014768531673</v>
      </c>
      <c r="X37" s="2">
        <v>81628</v>
      </c>
      <c r="Y37" s="9">
        <f>X37/X$4*100</f>
        <v>58.563813377528106</v>
      </c>
      <c r="Z37" s="9">
        <f>X37/$O37*100</f>
        <v>6.3705780252987525</v>
      </c>
      <c r="AA37" s="9">
        <f>X37/X36*100-100</f>
        <v>2.9928333501564595</v>
      </c>
      <c r="AB37" s="2">
        <v>63861</v>
      </c>
      <c r="AC37" s="9">
        <f>AB37/AB$4*100</f>
        <v>47.843480997010765</v>
      </c>
      <c r="AD37" s="9">
        <f>AB37/$O37*100</f>
        <v>4.983969756377758</v>
      </c>
      <c r="AE37" s="10">
        <f>AB37/AB36*100-100</f>
        <v>5.457758108197368</v>
      </c>
    </row>
    <row r="38" spans="1:31" ht="12.75" customHeight="1">
      <c r="A38" s="6">
        <v>26</v>
      </c>
      <c r="B38" s="6"/>
      <c r="C38" s="7">
        <v>132300</v>
      </c>
      <c r="D38" s="9">
        <f>C38/C$4*100</f>
        <v>96.16782484807955</v>
      </c>
      <c r="E38" s="9">
        <f>C38/$O38*100</f>
        <v>10.52716174828864</v>
      </c>
      <c r="F38" s="9">
        <f>C38/C37*100-100</f>
        <v>-2.9054961507129775</v>
      </c>
      <c r="G38" s="7">
        <v>358526</v>
      </c>
      <c r="H38" s="9">
        <f>G38/G$4*100</f>
        <v>69.17091598031328</v>
      </c>
      <c r="I38" s="9">
        <f>G38/$O38*100</f>
        <v>28.52805134517712</v>
      </c>
      <c r="J38" s="9">
        <f>G38/G37*100-100</f>
        <v>-3.4595852159817326</v>
      </c>
      <c r="K38" s="7">
        <v>526445</v>
      </c>
      <c r="L38" s="8"/>
      <c r="M38" s="9">
        <f>K38/$O38*100</f>
        <v>41.889430586378026</v>
      </c>
      <c r="N38" s="10">
        <f>K38/K37*100-100</f>
        <v>-2.653140850565734</v>
      </c>
      <c r="O38" s="7">
        <v>1256749</v>
      </c>
      <c r="P38" s="9">
        <f>O38/O$4*100</f>
        <v>48.37929707048543</v>
      </c>
      <c r="Q38" s="10">
        <f>O38/O37*100-100</f>
        <v>-1.9182441966459862</v>
      </c>
      <c r="R38" s="6">
        <v>26</v>
      </c>
      <c r="S38" s="6"/>
      <c r="T38" s="7">
        <v>85035</v>
      </c>
      <c r="U38" s="9">
        <f>T38/T$4*100</f>
        <v>78.82003985725541</v>
      </c>
      <c r="V38" s="9">
        <f>T38/$O38*100</f>
        <v>6.766267568146065</v>
      </c>
      <c r="W38" s="9">
        <f>T38/T37*100-100</f>
        <v>-5.122397518577188</v>
      </c>
      <c r="X38" s="2">
        <v>77353</v>
      </c>
      <c r="Y38" s="9">
        <f>X38/X$4*100</f>
        <v>55.496724851667715</v>
      </c>
      <c r="Z38" s="9">
        <f>X38/$O38*100</f>
        <v>6.155007881446494</v>
      </c>
      <c r="AA38" s="9">
        <f>X38/X37*100-100</f>
        <v>-5.237173518890586</v>
      </c>
      <c r="AB38" s="2">
        <v>63838</v>
      </c>
      <c r="AC38" s="9">
        <f>AB38/AB$4*100</f>
        <v>47.826249822069386</v>
      </c>
      <c r="AD38" s="9">
        <f>AB38/$O38*100</f>
        <v>5.07961414729592</v>
      </c>
      <c r="AE38" s="10">
        <f>AB38/AB37*100-100</f>
        <v>-0.03601572164544109</v>
      </c>
    </row>
    <row r="39" spans="1:31" ht="12.75" customHeight="1">
      <c r="A39" s="6">
        <v>27</v>
      </c>
      <c r="B39" s="6"/>
      <c r="C39" s="7">
        <v>139867</v>
      </c>
      <c r="D39" s="9">
        <f>C39/C$4*100</f>
        <v>101.66821736981362</v>
      </c>
      <c r="E39" s="9">
        <f>C39/$O39*100</f>
        <v>10.869931835120418</v>
      </c>
      <c r="F39" s="9">
        <f>C39/C38*100-100</f>
        <v>5.719576719576722</v>
      </c>
      <c r="G39" s="7">
        <v>378302</v>
      </c>
      <c r="H39" s="9">
        <f>G39/G$4*100</f>
        <v>72.9863269530926</v>
      </c>
      <c r="I39" s="9">
        <f>G39/$O39*100</f>
        <v>29.400194135069203</v>
      </c>
      <c r="J39" s="9">
        <f>G39/G38*100-100</f>
        <v>5.51591795295181</v>
      </c>
      <c r="K39" s="7">
        <v>553479</v>
      </c>
      <c r="L39" s="8"/>
      <c r="M39" s="9">
        <f>K39/$O39*100</f>
        <v>43.014285014839906</v>
      </c>
      <c r="N39" s="10">
        <f>K39/K38*100-100</f>
        <v>5.135199308569739</v>
      </c>
      <c r="O39" s="7">
        <v>1286733</v>
      </c>
      <c r="P39" s="9">
        <f>O39/O$4*100</f>
        <v>49.53354890864996</v>
      </c>
      <c r="Q39" s="10">
        <f>O39/O38*100-100</f>
        <v>2.385838381411091</v>
      </c>
      <c r="R39" s="6">
        <v>27</v>
      </c>
      <c r="S39" s="6"/>
      <c r="T39" s="7">
        <v>88192</v>
      </c>
      <c r="U39" s="9">
        <f>T39/T$4*100</f>
        <v>81.74630393474533</v>
      </c>
      <c r="V39" s="9">
        <f>T39/$O39*100</f>
        <v>6.853947166972479</v>
      </c>
      <c r="W39" s="9">
        <f>T39/T38*100-100</f>
        <v>3.7125889339683766</v>
      </c>
      <c r="X39" s="2">
        <v>81181</v>
      </c>
      <c r="Y39" s="9">
        <f>X39/X$4*100</f>
        <v>58.24311429657849</v>
      </c>
      <c r="Z39" s="9">
        <f>X39/$O39*100</f>
        <v>6.309078884275138</v>
      </c>
      <c r="AA39" s="9">
        <f>X39/X38*100-100</f>
        <v>4.9487414838467885</v>
      </c>
      <c r="AB39" s="2">
        <v>69062</v>
      </c>
      <c r="AC39" s="9">
        <f>AB39/AB$4*100</f>
        <v>51.73997407831944</v>
      </c>
      <c r="AD39" s="9">
        <f>AB39/$O39*100</f>
        <v>5.367236248701168</v>
      </c>
      <c r="AE39" s="10">
        <f>AB39/AB38*100-100</f>
        <v>8.183213759829584</v>
      </c>
    </row>
    <row r="40" spans="1:31" ht="12.75" customHeight="1">
      <c r="A40" s="6">
        <v>28</v>
      </c>
      <c r="B40" s="6"/>
      <c r="C40" s="7">
        <v>136993</v>
      </c>
      <c r="D40" s="9">
        <f>C40/C$4*100</f>
        <v>99.57912947402087</v>
      </c>
      <c r="E40" s="9">
        <f>C40/$O40*100</f>
        <v>10.614922088689493</v>
      </c>
      <c r="F40" s="9">
        <f>C40/C39*100-100</f>
        <v>-2.054809211608159</v>
      </c>
      <c r="G40" s="7">
        <v>371019</v>
      </c>
      <c r="H40" s="9">
        <f>G40/G$4*100</f>
        <v>71.58120771185312</v>
      </c>
      <c r="I40" s="9">
        <f>G40/$O40*100</f>
        <v>28.7484599827983</v>
      </c>
      <c r="J40" s="9">
        <f>G40/G39*100-100</f>
        <v>-1.92518146877363</v>
      </c>
      <c r="K40" s="7">
        <v>547422</v>
      </c>
      <c r="L40" s="8"/>
      <c r="M40" s="9">
        <f>K40/$O40*100</f>
        <v>42.41707152653479</v>
      </c>
      <c r="N40" s="10">
        <f>K40/K39*100-100</f>
        <v>-1.0943504631612058</v>
      </c>
      <c r="O40" s="7">
        <v>1290570</v>
      </c>
      <c r="P40" s="9">
        <f>O40/O$4*100</f>
        <v>49.68125649613119</v>
      </c>
      <c r="Q40" s="10">
        <f>O40/O39*100-100</f>
        <v>0.2981970618613161</v>
      </c>
      <c r="R40" s="6">
        <v>28</v>
      </c>
      <c r="S40" s="6"/>
      <c r="T40" s="7">
        <v>85381</v>
      </c>
      <c r="U40" s="9">
        <f>T40/T$4*100</f>
        <v>79.1407517263753</v>
      </c>
      <c r="V40" s="9">
        <f>T40/$O40*100</f>
        <v>6.615758928225512</v>
      </c>
      <c r="W40" s="9">
        <f>T40/T39*100-100</f>
        <v>-3.1873639332365826</v>
      </c>
      <c r="X40" s="2">
        <v>80551</v>
      </c>
      <c r="Y40" s="9">
        <f>X40/X$4*100</f>
        <v>57.791122303293804</v>
      </c>
      <c r="Z40" s="9">
        <f>X40/$O40*100</f>
        <v>6.241505691283696</v>
      </c>
      <c r="AA40" s="9">
        <f>X40/X39*100-100</f>
        <v>-0.7760436555351617</v>
      </c>
      <c r="AB40" s="2">
        <v>68094</v>
      </c>
      <c r="AC40" s="9">
        <f>AB40/AB$4*100</f>
        <v>51.014766367743235</v>
      </c>
      <c r="AD40" s="9">
        <f>AB40/$O40*100</f>
        <v>5.276273274599595</v>
      </c>
      <c r="AE40" s="10">
        <f>AB40/AB39*100-100</f>
        <v>-1.401639106889462</v>
      </c>
    </row>
    <row r="41" spans="1:31" ht="12.75" customHeight="1">
      <c r="A41" s="6">
        <v>29</v>
      </c>
      <c r="B41" s="6"/>
      <c r="C41" s="7">
        <v>140156</v>
      </c>
      <c r="D41" s="9">
        <f>C41/C$4*100</f>
        <v>101.87828918675312</v>
      </c>
      <c r="E41" s="9">
        <f>C41/$O41*100</f>
        <v>10.641273466363172</v>
      </c>
      <c r="F41" s="9">
        <f>C41/C40*100-100</f>
        <v>2.308877095910006</v>
      </c>
      <c r="G41" s="7">
        <v>380514</v>
      </c>
      <c r="H41" s="9">
        <f>G41/G$4*100</f>
        <v>73.41309116586504</v>
      </c>
      <c r="I41" s="9">
        <f>G41/$O41*100</f>
        <v>28.890333141497443</v>
      </c>
      <c r="J41" s="9">
        <f>G41/G40*100-100</f>
        <v>2.55916812885593</v>
      </c>
      <c r="K41" s="7">
        <v>564365</v>
      </c>
      <c r="L41" s="8"/>
      <c r="M41" s="9">
        <f>K41/$O41*100</f>
        <v>42.84912739978346</v>
      </c>
      <c r="N41" s="10">
        <f>K41/K40*100-100</f>
        <v>3.0950528111767426</v>
      </c>
      <c r="O41" s="7">
        <v>1317098</v>
      </c>
      <c r="P41" s="9">
        <f>O41/O$4*100</f>
        <v>50.70246756746353</v>
      </c>
      <c r="Q41" s="10">
        <f>O41/O40*100-100</f>
        <v>2.055525852917711</v>
      </c>
      <c r="R41" s="6">
        <v>29</v>
      </c>
      <c r="S41" s="6"/>
      <c r="T41" s="7">
        <v>87581</v>
      </c>
      <c r="U41" s="9">
        <f>T41/T$4*100</f>
        <v>81.17996014274459</v>
      </c>
      <c r="V41" s="9">
        <f>T41/$O41*100</f>
        <v>6.649543162315941</v>
      </c>
      <c r="W41" s="9">
        <f>T41/T40*100-100</f>
        <v>2.576685679483731</v>
      </c>
      <c r="X41" s="2">
        <v>81756</v>
      </c>
      <c r="Y41" s="9">
        <f>X41/X$4*100</f>
        <v>58.65564667140182</v>
      </c>
      <c r="Z41" s="9">
        <f>X41/$O41*100</f>
        <v>6.207282981220835</v>
      </c>
      <c r="AA41" s="9">
        <f>X41/X40*100-100</f>
        <v>1.4959466673287807</v>
      </c>
      <c r="AB41" s="2">
        <v>71021</v>
      </c>
      <c r="AC41" s="9">
        <f>AB41/AB$4*100</f>
        <v>53.20762067441321</v>
      </c>
      <c r="AD41" s="9">
        <f>AB41/$O41*100</f>
        <v>5.392233531597497</v>
      </c>
      <c r="AE41" s="10">
        <f>AB41/AB40*100-100</f>
        <v>4.298469762387285</v>
      </c>
    </row>
    <row r="42" spans="1:31" ht="12.75" customHeight="1">
      <c r="A42" s="6">
        <v>30</v>
      </c>
      <c r="B42" s="6"/>
      <c r="C42" s="7">
        <v>136896</v>
      </c>
      <c r="D42" s="9">
        <v>99.50862094030762</v>
      </c>
      <c r="E42" s="9">
        <v>10.47326141840716</v>
      </c>
      <c r="F42" s="9">
        <v>-2.3259796227061313</v>
      </c>
      <c r="G42" s="7">
        <v>375449</v>
      </c>
      <c r="H42" s="9">
        <v>72.43589372567858</v>
      </c>
      <c r="I42" s="9">
        <v>28.723816081401576</v>
      </c>
      <c r="J42" s="9">
        <v>-1.3310942567159145</v>
      </c>
      <c r="K42" s="7">
        <v>554518</v>
      </c>
      <c r="L42" s="8"/>
      <c r="M42" s="9">
        <v>42.423533012011326</v>
      </c>
      <c r="N42" s="10">
        <v>-1.744792820249308</v>
      </c>
      <c r="O42" s="7">
        <v>1307100</v>
      </c>
      <c r="P42" s="9">
        <v>50.31758863610116</v>
      </c>
      <c r="Q42" s="10">
        <v>-0.7590930970967968</v>
      </c>
      <c r="R42" s="6">
        <v>30</v>
      </c>
      <c r="S42" s="6"/>
      <c r="T42" s="7">
        <v>87824</v>
      </c>
      <c r="U42" s="9">
        <v>81.40519998146173</v>
      </c>
      <c r="V42" s="9">
        <v>6.71899625124321</v>
      </c>
      <c r="W42" s="9">
        <v>0.27745743939895373</v>
      </c>
      <c r="X42" s="2">
        <v>79108</v>
      </c>
      <c r="Y42" s="9">
        <v>56.75584540438935</v>
      </c>
      <c r="Z42" s="9">
        <v>6.052176574095325</v>
      </c>
      <c r="AA42" s="9">
        <v>-3.238906013014331</v>
      </c>
      <c r="AB42" s="2">
        <v>71621</v>
      </c>
      <c r="AC42" s="9">
        <v>53.65712958592737</v>
      </c>
      <c r="AD42" s="9">
        <v>5.47938183765588</v>
      </c>
      <c r="AE42" s="10">
        <v>0.8448205460356739</v>
      </c>
    </row>
    <row r="43" spans="1:31" ht="12.75" customHeight="1">
      <c r="A43" s="6">
        <v>31</v>
      </c>
      <c r="B43" s="6"/>
      <c r="C43" s="7">
        <v>136511</v>
      </c>
      <c r="D43" s="9">
        <v>99.22876748175501</v>
      </c>
      <c r="E43" s="9">
        <v>10.41760150428728</v>
      </c>
      <c r="F43" s="9">
        <v>-0.28123539036932765</v>
      </c>
      <c r="G43" s="7">
        <v>374021</v>
      </c>
      <c r="H43" s="9">
        <v>72.16038771490145</v>
      </c>
      <c r="I43" s="9">
        <v>28.542767485660736</v>
      </c>
      <c r="J43" s="9">
        <v>-0.380344600731386</v>
      </c>
      <c r="K43" s="7">
        <v>548843</v>
      </c>
      <c r="L43" s="8"/>
      <c r="M43" s="9">
        <v>41.88400687429983</v>
      </c>
      <c r="N43" s="10">
        <v>-1.0234113229868114</v>
      </c>
      <c r="O43" s="7">
        <v>1310388</v>
      </c>
      <c r="P43" s="9">
        <v>50.444162143434575</v>
      </c>
      <c r="Q43" s="10">
        <v>0.25154923112233885</v>
      </c>
      <c r="R43" s="6">
        <v>31</v>
      </c>
      <c r="S43" s="6"/>
      <c r="T43" s="7">
        <v>87751</v>
      </c>
      <c r="U43" s="9">
        <v>81.33753533855494</v>
      </c>
      <c r="V43" s="9">
        <v>6.696566207871257</v>
      </c>
      <c r="W43" s="9">
        <v>-0.08312078702860104</v>
      </c>
      <c r="X43" s="2">
        <v>79551</v>
      </c>
      <c r="Y43" s="9">
        <v>57.07367469490541</v>
      </c>
      <c r="Z43" s="9">
        <v>6.070797351624099</v>
      </c>
      <c r="AA43" s="9">
        <v>0.5599939323456482</v>
      </c>
      <c r="AB43" s="2">
        <v>70208</v>
      </c>
      <c r="AC43" s="9">
        <v>52.5985360993115</v>
      </c>
      <c r="AD43" s="9">
        <v>5.3578024218781</v>
      </c>
      <c r="AE43" s="10">
        <v>-1.9728850476815496</v>
      </c>
    </row>
    <row r="44" spans="1:31" ht="12.75" customHeight="1">
      <c r="A44" s="11" t="s">
        <v>11</v>
      </c>
      <c r="B44" s="6"/>
      <c r="C44" s="7">
        <v>126136</v>
      </c>
      <c r="D44" s="9">
        <v>91.68726194283721</v>
      </c>
      <c r="E44" s="9">
        <v>9.891522302898464</v>
      </c>
      <c r="F44" s="9">
        <v>-7.600120136838795</v>
      </c>
      <c r="G44" s="7">
        <v>361937</v>
      </c>
      <c r="H44" s="9">
        <v>69.82900491782088</v>
      </c>
      <c r="I44" s="9">
        <v>28.38291929143275</v>
      </c>
      <c r="J44" s="9">
        <v>-3.2308346322800108</v>
      </c>
      <c r="K44" s="7">
        <v>531659</v>
      </c>
      <c r="L44" s="8"/>
      <c r="M44" s="9">
        <v>41.69243400802859</v>
      </c>
      <c r="N44" s="10">
        <v>-3.13095001667143</v>
      </c>
      <c r="O44" s="7">
        <v>1275193</v>
      </c>
      <c r="P44" s="9">
        <v>49.08930977403087</v>
      </c>
      <c r="Q44" s="10">
        <v>-2.685845718977886</v>
      </c>
      <c r="R44" s="11" t="s">
        <v>11</v>
      </c>
      <c r="S44" s="6"/>
      <c r="T44" s="7">
        <v>86558</v>
      </c>
      <c r="U44" s="9">
        <v>80.23172822913287</v>
      </c>
      <c r="V44" s="9">
        <v>6.787835253173442</v>
      </c>
      <c r="W44" s="9">
        <v>-1.359528666339982</v>
      </c>
      <c r="X44" s="2">
        <v>77548</v>
      </c>
      <c r="Y44" s="9">
        <v>55.63662713530344</v>
      </c>
      <c r="Z44" s="9">
        <v>6.081275540251554</v>
      </c>
      <c r="AA44" s="9">
        <v>-2.517881610539152</v>
      </c>
      <c r="AB44" s="2">
        <v>71695</v>
      </c>
      <c r="AC44" s="9">
        <v>53.71256901834746</v>
      </c>
      <c r="AD44" s="9">
        <v>5.6222861951092895</v>
      </c>
      <c r="AE44" s="10">
        <v>2.1179922515952576</v>
      </c>
    </row>
    <row r="45" spans="1:31" ht="3" customHeight="1">
      <c r="A45" s="6"/>
      <c r="B45" s="6"/>
      <c r="C45" s="7"/>
      <c r="D45" s="9"/>
      <c r="E45" s="9"/>
      <c r="F45" s="9"/>
      <c r="G45" s="7"/>
      <c r="H45" s="9"/>
      <c r="I45" s="9"/>
      <c r="J45" s="9"/>
      <c r="K45" s="7"/>
      <c r="L45" s="8"/>
      <c r="M45" s="9"/>
      <c r="N45" s="10"/>
      <c r="O45" s="7"/>
      <c r="P45" s="9"/>
      <c r="Q45" s="10"/>
      <c r="R45" s="6"/>
      <c r="S45" s="6"/>
      <c r="T45" s="7"/>
      <c r="U45" s="9"/>
      <c r="V45" s="9"/>
      <c r="W45" s="9"/>
      <c r="X45" s="2"/>
      <c r="Y45" s="9"/>
      <c r="Z45" s="9"/>
      <c r="AA45" s="9"/>
      <c r="AB45" s="2"/>
      <c r="AC45" s="9"/>
      <c r="AD45" s="9"/>
      <c r="AE45" s="10"/>
    </row>
    <row r="46" spans="1:31" ht="12" customHeight="1" hidden="1">
      <c r="A46" s="11" t="s">
        <v>13</v>
      </c>
      <c r="B46" s="12" t="s">
        <v>21</v>
      </c>
      <c r="C46" s="13">
        <v>5019</v>
      </c>
      <c r="D46" s="9">
        <v>40.732024022074334</v>
      </c>
      <c r="E46" s="9">
        <v>3.322674822744335</v>
      </c>
      <c r="F46" s="9">
        <v>-0.7121661721068249</v>
      </c>
      <c r="G46" s="13">
        <v>21615</v>
      </c>
      <c r="H46" s="9">
        <v>51.26897533206831</v>
      </c>
      <c r="I46" s="9">
        <v>14.309546980199004</v>
      </c>
      <c r="J46" s="9">
        <v>0.166828861393021</v>
      </c>
      <c r="K46" s="9"/>
      <c r="L46" s="9"/>
      <c r="M46" s="9"/>
      <c r="N46" s="9"/>
      <c r="O46" s="13">
        <v>151053</v>
      </c>
      <c r="P46" s="9">
        <v>70.79259891083262</v>
      </c>
      <c r="Q46" s="10">
        <v>3.360430266453176</v>
      </c>
      <c r="R46" s="11" t="s">
        <v>13</v>
      </c>
      <c r="S46" s="12" t="s">
        <v>21</v>
      </c>
      <c r="T46" s="13">
        <v>4569</v>
      </c>
      <c r="U46" s="9">
        <v>54.019862851738</v>
      </c>
      <c r="V46" s="9">
        <v>3.0247661416853684</v>
      </c>
      <c r="W46" s="9">
        <v>1.9183582422484944</v>
      </c>
      <c r="X46" s="13">
        <v>6022</v>
      </c>
      <c r="Y46" s="9">
        <v>50.711578947368416</v>
      </c>
      <c r="Z46" s="9">
        <v>3.986680171860208</v>
      </c>
      <c r="AA46" s="9">
        <v>10.272843801501557</v>
      </c>
      <c r="AB46" s="13">
        <v>6005</v>
      </c>
      <c r="AC46" s="9">
        <v>63.17727511835876</v>
      </c>
      <c r="AD46" s="9">
        <v>3.9754258439090915</v>
      </c>
      <c r="AE46" s="10">
        <v>-8.738601823708207</v>
      </c>
    </row>
    <row r="47" spans="1:31" ht="12" customHeight="1" hidden="1">
      <c r="A47" s="14"/>
      <c r="B47" s="12" t="s">
        <v>11</v>
      </c>
      <c r="C47" s="13">
        <v>5076</v>
      </c>
      <c r="D47" s="9">
        <v>41.194611264405125</v>
      </c>
      <c r="E47" s="9">
        <v>3.161100282107649</v>
      </c>
      <c r="F47" s="9">
        <v>-5.298507462686567</v>
      </c>
      <c r="G47" s="13">
        <v>23831</v>
      </c>
      <c r="H47" s="9">
        <v>56.52514231499052</v>
      </c>
      <c r="I47" s="9">
        <v>14.840855166057407</v>
      </c>
      <c r="J47" s="9">
        <v>-6.600039192631785</v>
      </c>
      <c r="K47" s="9"/>
      <c r="L47" s="9"/>
      <c r="M47" s="9"/>
      <c r="N47" s="9"/>
      <c r="O47" s="13">
        <v>160577</v>
      </c>
      <c r="P47" s="9">
        <v>75.2561230515433</v>
      </c>
      <c r="Q47" s="10">
        <v>-2.1790513785835253</v>
      </c>
      <c r="R47" s="14"/>
      <c r="S47" s="12" t="s">
        <v>11</v>
      </c>
      <c r="T47" s="13">
        <v>5295</v>
      </c>
      <c r="U47" s="9">
        <v>62.60345235280208</v>
      </c>
      <c r="V47" s="9">
        <v>3.2974834503073294</v>
      </c>
      <c r="W47" s="9">
        <v>-12.232720039781203</v>
      </c>
      <c r="X47" s="13">
        <v>6919</v>
      </c>
      <c r="Y47" s="9">
        <v>58.26526315789474</v>
      </c>
      <c r="Z47" s="9">
        <v>4.308836259240115</v>
      </c>
      <c r="AA47" s="9">
        <v>5.024286581663631</v>
      </c>
      <c r="AB47" s="13">
        <v>6541</v>
      </c>
      <c r="AC47" s="9">
        <v>68.81641241451868</v>
      </c>
      <c r="AD47" s="9">
        <v>4.073435174402311</v>
      </c>
      <c r="AE47" s="10">
        <v>-13.180249535439343</v>
      </c>
    </row>
    <row r="48" spans="1:31" ht="12" customHeight="1" hidden="1">
      <c r="A48" s="14"/>
      <c r="B48" s="12" t="s">
        <v>12</v>
      </c>
      <c r="C48" s="13">
        <v>8518</v>
      </c>
      <c r="D48" s="9">
        <v>69.12838824866093</v>
      </c>
      <c r="E48" s="9">
        <v>3.8265260282834093</v>
      </c>
      <c r="F48" s="9">
        <v>-3.2814806403996823</v>
      </c>
      <c r="G48" s="13">
        <v>35297</v>
      </c>
      <c r="H48" s="9">
        <v>83.72153700189753</v>
      </c>
      <c r="I48" s="9">
        <v>15.856408689870802</v>
      </c>
      <c r="J48" s="9">
        <v>-14.20897844104708</v>
      </c>
      <c r="K48" s="9"/>
      <c r="L48" s="9"/>
      <c r="M48" s="9"/>
      <c r="N48" s="9"/>
      <c r="O48" s="13">
        <v>222604</v>
      </c>
      <c r="P48" s="9">
        <v>104.32573790621163</v>
      </c>
      <c r="Q48" s="10">
        <v>-6.017158104502314</v>
      </c>
      <c r="R48" s="14"/>
      <c r="S48" s="12" t="s">
        <v>12</v>
      </c>
      <c r="T48" s="13">
        <v>8078</v>
      </c>
      <c r="U48" s="9">
        <v>95.50721210688106</v>
      </c>
      <c r="V48" s="9">
        <v>3.6288656088839377</v>
      </c>
      <c r="W48" s="9">
        <v>-9.914129586260733</v>
      </c>
      <c r="X48" s="13">
        <v>10046</v>
      </c>
      <c r="Y48" s="9">
        <v>84.59789473684211</v>
      </c>
      <c r="Z48" s="9">
        <v>4.512946757470666</v>
      </c>
      <c r="AA48" s="9">
        <v>-20.37726876436554</v>
      </c>
      <c r="AB48" s="13">
        <v>8655</v>
      </c>
      <c r="AC48" s="9">
        <v>91.05733824302999</v>
      </c>
      <c r="AD48" s="9">
        <v>3.88807029523279</v>
      </c>
      <c r="AE48" s="10">
        <v>-19.503348214285715</v>
      </c>
    </row>
    <row r="49" spans="1:31" ht="12" customHeight="1" hidden="1">
      <c r="A49" s="14"/>
      <c r="B49" s="12" t="s">
        <v>13</v>
      </c>
      <c r="C49" s="13">
        <v>6572</v>
      </c>
      <c r="D49" s="9">
        <v>53.335497484174645</v>
      </c>
      <c r="E49" s="9">
        <v>4.161837997352939</v>
      </c>
      <c r="F49" s="9">
        <v>2.527301092043682</v>
      </c>
      <c r="G49" s="13">
        <v>29368</v>
      </c>
      <c r="H49" s="9">
        <v>69.6584440227704</v>
      </c>
      <c r="I49" s="9">
        <v>18.59781775810425</v>
      </c>
      <c r="J49" s="9">
        <v>2.883166929409704</v>
      </c>
      <c r="K49" s="9"/>
      <c r="L49" s="9"/>
      <c r="M49" s="9"/>
      <c r="N49" s="9"/>
      <c r="O49" s="13">
        <v>157911</v>
      </c>
      <c r="P49" s="9">
        <v>74.00667372782064</v>
      </c>
      <c r="Q49" s="10">
        <v>-5.3433238423497675</v>
      </c>
      <c r="R49" s="14"/>
      <c r="S49" s="12" t="s">
        <v>13</v>
      </c>
      <c r="T49" s="13">
        <v>6911</v>
      </c>
      <c r="U49" s="9">
        <v>81.7096240245921</v>
      </c>
      <c r="V49" s="9">
        <v>4.3765158855304565</v>
      </c>
      <c r="W49" s="9">
        <v>6.667695632041982</v>
      </c>
      <c r="X49" s="13">
        <v>8130</v>
      </c>
      <c r="Y49" s="9">
        <v>68.46315789473684</v>
      </c>
      <c r="Z49" s="9">
        <v>5.148469707620115</v>
      </c>
      <c r="AA49" s="9">
        <v>3.924325706250799</v>
      </c>
      <c r="AB49" s="13">
        <v>7755</v>
      </c>
      <c r="AC49" s="9">
        <v>81.58863755917938</v>
      </c>
      <c r="AD49" s="9">
        <v>4.910994167600737</v>
      </c>
      <c r="AE49" s="10">
        <v>-0.9957870547682881</v>
      </c>
    </row>
    <row r="50" spans="1:31" ht="12" customHeight="1" hidden="1">
      <c r="A50" s="14"/>
      <c r="B50" s="12" t="s">
        <v>14</v>
      </c>
      <c r="C50" s="13">
        <v>5424</v>
      </c>
      <c r="D50" s="9">
        <v>44.01882811231943</v>
      </c>
      <c r="E50" s="9">
        <v>4.07510086325422</v>
      </c>
      <c r="F50" s="9">
        <v>-11.125675897099788</v>
      </c>
      <c r="G50" s="13">
        <v>25596</v>
      </c>
      <c r="H50" s="9">
        <v>60.71157495256166</v>
      </c>
      <c r="I50" s="9">
        <v>19.23050916221516</v>
      </c>
      <c r="J50" s="9">
        <v>-0.9787612673604396</v>
      </c>
      <c r="K50" s="9"/>
      <c r="L50" s="9"/>
      <c r="M50" s="9"/>
      <c r="N50" s="9"/>
      <c r="O50" s="13">
        <v>133101</v>
      </c>
      <c r="P50" s="9">
        <v>62.37920271448255</v>
      </c>
      <c r="Q50" s="10">
        <v>-12.785851887769143</v>
      </c>
      <c r="R50" s="14"/>
      <c r="S50" s="12" t="s">
        <v>14</v>
      </c>
      <c r="T50" s="13">
        <v>7472</v>
      </c>
      <c r="U50" s="9">
        <v>88.3423977299598</v>
      </c>
      <c r="V50" s="9">
        <v>5.613782015161418</v>
      </c>
      <c r="W50" s="9">
        <v>26.70849584534509</v>
      </c>
      <c r="X50" s="13">
        <v>6878</v>
      </c>
      <c r="Y50" s="9">
        <v>57.92</v>
      </c>
      <c r="Z50" s="9">
        <v>5.1675043763758355</v>
      </c>
      <c r="AA50" s="9">
        <v>3.3508640120210367</v>
      </c>
      <c r="AB50" s="13">
        <v>5822</v>
      </c>
      <c r="AC50" s="9">
        <v>61.251972645975805</v>
      </c>
      <c r="AD50" s="9">
        <v>4.374121907423686</v>
      </c>
      <c r="AE50" s="10">
        <v>-19.071448429246594</v>
      </c>
    </row>
    <row r="51" spans="1:31" ht="12" customHeight="1" hidden="1">
      <c r="A51" s="14"/>
      <c r="B51" s="12" t="s">
        <v>15</v>
      </c>
      <c r="C51" s="13">
        <v>5366</v>
      </c>
      <c r="D51" s="9">
        <v>43.54812530433371</v>
      </c>
      <c r="E51" s="9">
        <v>3.8915641680204227</v>
      </c>
      <c r="F51" s="9">
        <v>-3.8351254480286734</v>
      </c>
      <c r="G51" s="13">
        <v>26050</v>
      </c>
      <c r="H51" s="9">
        <v>61.78842504743833</v>
      </c>
      <c r="I51" s="9">
        <v>18.892144349036897</v>
      </c>
      <c r="J51" s="9">
        <v>8.374589175021843</v>
      </c>
      <c r="K51" s="9"/>
      <c r="L51" s="9"/>
      <c r="M51" s="9"/>
      <c r="N51" s="9"/>
      <c r="O51" s="13">
        <v>137888</v>
      </c>
      <c r="P51" s="9">
        <v>64.62268130137693</v>
      </c>
      <c r="Q51" s="10">
        <v>-0.6577762408051815</v>
      </c>
      <c r="R51" s="14"/>
      <c r="S51" s="12" t="s">
        <v>15</v>
      </c>
      <c r="T51" s="13">
        <v>5600</v>
      </c>
      <c r="U51" s="9">
        <v>66.20950579333176</v>
      </c>
      <c r="V51" s="9">
        <v>4.0612671153399855</v>
      </c>
      <c r="W51" s="9">
        <v>2.5453213697125068</v>
      </c>
      <c r="X51" s="13">
        <v>8914</v>
      </c>
      <c r="Y51" s="9">
        <v>75.06526315789473</v>
      </c>
      <c r="Z51" s="9">
        <v>6.464666976096542</v>
      </c>
      <c r="AA51" s="9">
        <v>37.54050300879494</v>
      </c>
      <c r="AB51" s="13">
        <v>6170</v>
      </c>
      <c r="AC51" s="9">
        <v>64.9132035770647</v>
      </c>
      <c r="AD51" s="9">
        <v>4.47464608957995</v>
      </c>
      <c r="AE51" s="10">
        <v>-5.295471987720644</v>
      </c>
    </row>
    <row r="52" spans="1:31" ht="12" customHeight="1" hidden="1">
      <c r="A52" s="14"/>
      <c r="B52" s="12" t="s">
        <v>16</v>
      </c>
      <c r="C52" s="13">
        <v>6494</v>
      </c>
      <c r="D52" s="9">
        <v>52.7024833630904</v>
      </c>
      <c r="E52" s="9">
        <v>4.352109372382134</v>
      </c>
      <c r="F52" s="9">
        <v>-8.804943125965455</v>
      </c>
      <c r="G52" s="13">
        <v>26624</v>
      </c>
      <c r="H52" s="9">
        <v>63.14990512333966</v>
      </c>
      <c r="I52" s="9">
        <v>17.842710183292564</v>
      </c>
      <c r="J52" s="9">
        <v>-6.523418299276735</v>
      </c>
      <c r="K52" s="9"/>
      <c r="L52" s="9"/>
      <c r="M52" s="9"/>
      <c r="N52" s="9"/>
      <c r="O52" s="13">
        <v>149215</v>
      </c>
      <c r="P52" s="9">
        <v>69.93120061488278</v>
      </c>
      <c r="Q52" s="10">
        <v>-8.44076553497248</v>
      </c>
      <c r="R52" s="14"/>
      <c r="S52" s="12" t="s">
        <v>16</v>
      </c>
      <c r="T52" s="13">
        <v>6231</v>
      </c>
      <c r="U52" s="9">
        <v>73.66989832111611</v>
      </c>
      <c r="V52" s="9">
        <v>4.1758536340180274</v>
      </c>
      <c r="W52" s="9">
        <v>-2.9439252336448596</v>
      </c>
      <c r="X52" s="13">
        <v>7148</v>
      </c>
      <c r="Y52" s="9">
        <v>60.193684210526314</v>
      </c>
      <c r="Z52" s="9">
        <v>4.790403109606943</v>
      </c>
      <c r="AA52" s="9">
        <v>0.055991041433370664</v>
      </c>
      <c r="AB52" s="13">
        <v>6751</v>
      </c>
      <c r="AC52" s="9">
        <v>71.02577590741714</v>
      </c>
      <c r="AD52" s="9">
        <v>4.524344067285461</v>
      </c>
      <c r="AE52" s="10">
        <v>-13.415416185712454</v>
      </c>
    </row>
    <row r="53" spans="1:31" ht="12" customHeight="1" hidden="1">
      <c r="A53" s="14"/>
      <c r="B53" s="12" t="s">
        <v>22</v>
      </c>
      <c r="C53" s="13">
        <v>5649</v>
      </c>
      <c r="D53" s="9">
        <v>45.844830384677806</v>
      </c>
      <c r="E53" s="9">
        <v>4.453431720353815</v>
      </c>
      <c r="F53" s="9">
        <v>-7.63570961412688</v>
      </c>
      <c r="G53" s="13">
        <v>23064</v>
      </c>
      <c r="H53" s="9">
        <v>54.70588235294118</v>
      </c>
      <c r="I53" s="9">
        <v>18.18267820822099</v>
      </c>
      <c r="J53" s="9">
        <v>-3.8398999374609133</v>
      </c>
      <c r="K53" s="9"/>
      <c r="L53" s="9"/>
      <c r="M53" s="9"/>
      <c r="N53" s="9"/>
      <c r="O53" s="13">
        <v>126846</v>
      </c>
      <c r="P53" s="9">
        <v>59.44773027641605</v>
      </c>
      <c r="Q53" s="10">
        <v>-10.105240778143935</v>
      </c>
      <c r="R53" s="14"/>
      <c r="S53" s="12" t="s">
        <v>22</v>
      </c>
      <c r="T53" s="13">
        <v>5267</v>
      </c>
      <c r="U53" s="9">
        <v>62.27240482383542</v>
      </c>
      <c r="V53" s="9">
        <v>4.152279141636315</v>
      </c>
      <c r="W53" s="9">
        <v>-2.227584926675329</v>
      </c>
      <c r="X53" s="13">
        <v>6313</v>
      </c>
      <c r="Y53" s="9">
        <v>53.1621052631579</v>
      </c>
      <c r="Z53" s="9">
        <v>4.976901124197846</v>
      </c>
      <c r="AA53" s="9">
        <v>4.089035449299258</v>
      </c>
      <c r="AB53" s="13">
        <v>5835</v>
      </c>
      <c r="AC53" s="9">
        <v>61.388742766964754</v>
      </c>
      <c r="AD53" s="9">
        <v>4.600066222033016</v>
      </c>
      <c r="AE53" s="10">
        <v>-9.069658719027583</v>
      </c>
    </row>
    <row r="54" spans="1:31" ht="12" customHeight="1" hidden="1">
      <c r="A54" s="14"/>
      <c r="B54" s="12" t="s">
        <v>23</v>
      </c>
      <c r="C54" s="13">
        <v>5317</v>
      </c>
      <c r="D54" s="9">
        <v>43.15046258724233</v>
      </c>
      <c r="E54" s="9">
        <v>4.03772696551567</v>
      </c>
      <c r="F54" s="9">
        <v>-2.8326023391812867</v>
      </c>
      <c r="G54" s="13">
        <v>22707</v>
      </c>
      <c r="H54" s="9">
        <v>53.85910815939279</v>
      </c>
      <c r="I54" s="9">
        <v>17.243683694934045</v>
      </c>
      <c r="J54" s="9">
        <v>-0.5038997458592586</v>
      </c>
      <c r="K54" s="9"/>
      <c r="L54" s="9"/>
      <c r="M54" s="9"/>
      <c r="N54" s="9"/>
      <c r="O54" s="13">
        <v>131683</v>
      </c>
      <c r="P54" s="9">
        <v>61.7146418963885</v>
      </c>
      <c r="Q54" s="10">
        <v>-3.545190187733935</v>
      </c>
      <c r="R54" s="14"/>
      <c r="S54" s="12" t="s">
        <v>23</v>
      </c>
      <c r="T54" s="13">
        <v>4952</v>
      </c>
      <c r="U54" s="9">
        <v>58.54812012296051</v>
      </c>
      <c r="V54" s="9">
        <v>3.7605461600965957</v>
      </c>
      <c r="W54" s="9">
        <v>-9.535988308366825</v>
      </c>
      <c r="X54" s="13">
        <v>6497</v>
      </c>
      <c r="Y54" s="9">
        <v>54.71157894736842</v>
      </c>
      <c r="Z54" s="9">
        <v>4.933818336459527</v>
      </c>
      <c r="AA54" s="9">
        <v>14.848859819692418</v>
      </c>
      <c r="AB54" s="13">
        <v>5941</v>
      </c>
      <c r="AC54" s="9">
        <v>62.5039452919516</v>
      </c>
      <c r="AD54" s="9">
        <v>4.511592232862252</v>
      </c>
      <c r="AE54" s="10">
        <v>-4.470172053384788</v>
      </c>
    </row>
    <row r="55" spans="1:31" ht="12" customHeight="1" hidden="1">
      <c r="A55" s="14"/>
      <c r="B55" s="14">
        <v>10</v>
      </c>
      <c r="C55" s="13">
        <v>6295</v>
      </c>
      <c r="D55" s="9">
        <v>51.0874857977601</v>
      </c>
      <c r="E55" s="9">
        <v>4.381873868857024</v>
      </c>
      <c r="F55" s="9">
        <v>-3.0942118226600988</v>
      </c>
      <c r="G55" s="13">
        <v>25340</v>
      </c>
      <c r="H55" s="9">
        <v>60.104364326375716</v>
      </c>
      <c r="I55" s="9">
        <v>17.638869553111512</v>
      </c>
      <c r="J55" s="9">
        <v>-3.149365540437242</v>
      </c>
      <c r="K55" s="9"/>
      <c r="L55" s="9"/>
      <c r="M55" s="9"/>
      <c r="N55" s="9"/>
      <c r="O55" s="13">
        <v>143660</v>
      </c>
      <c r="P55" s="9">
        <v>67.32779063990927</v>
      </c>
      <c r="Q55" s="10">
        <v>-10.846603532375976</v>
      </c>
      <c r="R55" s="14"/>
      <c r="S55" s="14">
        <v>10</v>
      </c>
      <c r="T55" s="13">
        <v>6061</v>
      </c>
      <c r="U55" s="9">
        <v>71.65996689524711</v>
      </c>
      <c r="V55" s="9">
        <v>4.218989280245023</v>
      </c>
      <c r="W55" s="9">
        <v>-1.3348526778447012</v>
      </c>
      <c r="X55" s="13">
        <v>6930</v>
      </c>
      <c r="Y55" s="9">
        <v>58.357894736842105</v>
      </c>
      <c r="Z55" s="9">
        <v>4.823889739663093</v>
      </c>
      <c r="AA55" s="9">
        <v>3.975993998499625</v>
      </c>
      <c r="AB55" s="13">
        <v>6054</v>
      </c>
      <c r="AC55" s="9">
        <v>63.69279326670173</v>
      </c>
      <c r="AD55" s="9">
        <v>4.214116664346373</v>
      </c>
      <c r="AE55" s="10">
        <v>-11.74927113702624</v>
      </c>
    </row>
    <row r="56" spans="1:31" ht="12" customHeight="1" hidden="1">
      <c r="A56" s="14"/>
      <c r="B56" s="14">
        <v>11</v>
      </c>
      <c r="C56" s="13">
        <v>5226</v>
      </c>
      <c r="D56" s="9">
        <v>42.41194611264405</v>
      </c>
      <c r="E56" s="9">
        <v>3.828010547905069</v>
      </c>
      <c r="F56" s="9">
        <v>-23.37243401759531</v>
      </c>
      <c r="G56" s="13">
        <v>22327</v>
      </c>
      <c r="H56" s="9">
        <v>52.957779886148</v>
      </c>
      <c r="I56" s="9">
        <v>16.354380310577206</v>
      </c>
      <c r="J56" s="9">
        <v>-13.958148676249566</v>
      </c>
      <c r="K56" s="9"/>
      <c r="L56" s="9"/>
      <c r="M56" s="9"/>
      <c r="N56" s="9"/>
      <c r="O56" s="13">
        <v>136520</v>
      </c>
      <c r="P56" s="9">
        <v>63.98155351636095</v>
      </c>
      <c r="Q56" s="10">
        <v>-17.0005410893527</v>
      </c>
      <c r="R56" s="14"/>
      <c r="S56" s="14">
        <v>11</v>
      </c>
      <c r="T56" s="13">
        <v>5378</v>
      </c>
      <c r="U56" s="9">
        <v>63.58477181366753</v>
      </c>
      <c r="V56" s="9">
        <v>3.9393495458540873</v>
      </c>
      <c r="W56" s="9">
        <v>-6.2739630533286865</v>
      </c>
      <c r="X56" s="13">
        <v>6442</v>
      </c>
      <c r="Y56" s="9">
        <v>54.24842105263158</v>
      </c>
      <c r="Z56" s="9">
        <v>4.7187225314972165</v>
      </c>
      <c r="AA56" s="9">
        <v>-2.4973512940820344</v>
      </c>
      <c r="AB56" s="13">
        <v>5281</v>
      </c>
      <c r="AC56" s="9">
        <v>55.56023145712783</v>
      </c>
      <c r="AD56" s="9">
        <v>3.8682976853208326</v>
      </c>
      <c r="AE56" s="10">
        <v>-22.15507075471698</v>
      </c>
    </row>
    <row r="57" spans="1:31" ht="12" customHeight="1" hidden="1">
      <c r="A57" s="14"/>
      <c r="B57" s="14">
        <v>12</v>
      </c>
      <c r="C57" s="13">
        <v>7425</v>
      </c>
      <c r="D57" s="9">
        <v>60.258074987826646</v>
      </c>
      <c r="E57" s="9">
        <v>4.4423836304894095</v>
      </c>
      <c r="F57" s="9">
        <v>-28.960964408725605</v>
      </c>
      <c r="G57" s="13">
        <v>28720</v>
      </c>
      <c r="H57" s="9">
        <v>68.1214421252372</v>
      </c>
      <c r="I57" s="9">
        <v>17.183199712815604</v>
      </c>
      <c r="J57" s="9">
        <v>-26.296609952010673</v>
      </c>
      <c r="K57" s="9"/>
      <c r="L57" s="9"/>
      <c r="M57" s="9"/>
      <c r="N57" s="9"/>
      <c r="O57" s="13">
        <v>167140</v>
      </c>
      <c r="P57" s="9">
        <v>78.3319429733707</v>
      </c>
      <c r="Q57" s="10">
        <v>-28.025458507197886</v>
      </c>
      <c r="R57" s="14"/>
      <c r="S57" s="14">
        <v>12</v>
      </c>
      <c r="T57" s="13">
        <v>6686</v>
      </c>
      <c r="U57" s="9">
        <v>79.0494206668243</v>
      </c>
      <c r="V57" s="9">
        <v>4.000239320330262</v>
      </c>
      <c r="W57" s="9">
        <v>-26.74482305248165</v>
      </c>
      <c r="X57" s="13">
        <v>7896</v>
      </c>
      <c r="Y57" s="9">
        <v>66.49263157894737</v>
      </c>
      <c r="Z57" s="9">
        <v>4.7241833193729805</v>
      </c>
      <c r="AA57" s="9">
        <v>-20.81035001504363</v>
      </c>
      <c r="AB57" s="13">
        <v>6713</v>
      </c>
      <c r="AC57" s="9">
        <v>70.6259863229879</v>
      </c>
      <c r="AD57" s="9">
        <v>4.016393442622951</v>
      </c>
      <c r="AE57" s="10">
        <v>-28.714027822023997</v>
      </c>
    </row>
    <row r="58" spans="1:31" ht="12" customHeight="1" hidden="1">
      <c r="A58" s="14"/>
      <c r="B58" s="14" t="s">
        <v>24</v>
      </c>
      <c r="C58" s="13">
        <v>72381</v>
      </c>
      <c r="D58" s="9"/>
      <c r="E58" s="9">
        <v>3.980919569815829</v>
      </c>
      <c r="F58" s="9"/>
      <c r="G58" s="13">
        <v>310539</v>
      </c>
      <c r="H58" s="9"/>
      <c r="I58" s="9">
        <v>17.079492992512364</v>
      </c>
      <c r="J58" s="9"/>
      <c r="K58" s="9"/>
      <c r="L58" s="9"/>
      <c r="M58" s="9"/>
      <c r="N58" s="9"/>
      <c r="O58" s="13">
        <v>1818198</v>
      </c>
      <c r="P58" s="9"/>
      <c r="Q58" s="10"/>
      <c r="R58" s="14"/>
      <c r="S58" s="14" t="s">
        <v>24</v>
      </c>
      <c r="T58" s="13">
        <v>72500</v>
      </c>
      <c r="U58" s="9"/>
      <c r="V58" s="9">
        <v>3.9874645115658467</v>
      </c>
      <c r="W58" s="9"/>
      <c r="X58" s="13">
        <v>88135</v>
      </c>
      <c r="Y58" s="9"/>
      <c r="Z58" s="9">
        <v>4.847381858301461</v>
      </c>
      <c r="AA58" s="9"/>
      <c r="AB58" s="13">
        <v>77523</v>
      </c>
      <c r="AC58" s="9"/>
      <c r="AD58" s="9">
        <v>4.263727052829229</v>
      </c>
      <c r="AE58" s="10"/>
    </row>
    <row r="59" spans="1:31" ht="12" customHeight="1" hidden="1">
      <c r="A59" s="11" t="s">
        <v>14</v>
      </c>
      <c r="B59" s="12" t="s">
        <v>21</v>
      </c>
      <c r="C59" s="13">
        <v>4298</v>
      </c>
      <c r="D59" s="9">
        <v>34.880701184872585</v>
      </c>
      <c r="E59" s="9">
        <v>3.4677510448435562</v>
      </c>
      <c r="F59" s="9">
        <v>-14.365411436541143</v>
      </c>
      <c r="G59" s="13">
        <v>17636</v>
      </c>
      <c r="H59" s="9">
        <v>41.831119544592035</v>
      </c>
      <c r="I59" s="9">
        <v>14.229236255667974</v>
      </c>
      <c r="J59" s="9">
        <v>-18.408512606985887</v>
      </c>
      <c r="K59" s="9"/>
      <c r="L59" s="9"/>
      <c r="M59" s="9"/>
      <c r="N59" s="9"/>
      <c r="O59" s="13">
        <v>123942</v>
      </c>
      <c r="P59" s="9">
        <v>58.086739715241784</v>
      </c>
      <c r="Q59" s="10">
        <v>-17.94800500486584</v>
      </c>
      <c r="R59" s="11" t="s">
        <v>14</v>
      </c>
      <c r="S59" s="12" t="s">
        <v>21</v>
      </c>
      <c r="T59" s="13">
        <v>3982</v>
      </c>
      <c r="U59" s="9">
        <v>47.079687869472686</v>
      </c>
      <c r="V59" s="9">
        <v>3.2127930806344907</v>
      </c>
      <c r="W59" s="9">
        <v>-12.847450207922959</v>
      </c>
      <c r="X59" s="13">
        <v>5000</v>
      </c>
      <c r="Y59" s="9">
        <v>42.10526315789473</v>
      </c>
      <c r="Z59" s="9">
        <v>4.034145003307999</v>
      </c>
      <c r="AA59" s="9">
        <v>-16.971105944868814</v>
      </c>
      <c r="AB59" s="13">
        <v>4356</v>
      </c>
      <c r="AC59" s="9">
        <v>45.82851130983693</v>
      </c>
      <c r="AD59" s="9">
        <v>3.5145471268819284</v>
      </c>
      <c r="AE59" s="10">
        <v>-27.46044962531224</v>
      </c>
    </row>
    <row r="60" spans="1:31" ht="12" customHeight="1" hidden="1">
      <c r="A60" s="14"/>
      <c r="B60" s="12" t="s">
        <v>11</v>
      </c>
      <c r="C60" s="13">
        <v>4823</v>
      </c>
      <c r="D60" s="9">
        <v>39.14137315370881</v>
      </c>
      <c r="E60" s="9">
        <v>3.3938737166541175</v>
      </c>
      <c r="F60" s="9">
        <v>-4.984239558707644</v>
      </c>
      <c r="G60" s="13">
        <v>21953</v>
      </c>
      <c r="H60" s="9">
        <v>52.070683111954466</v>
      </c>
      <c r="I60" s="9">
        <v>15.448001182191135</v>
      </c>
      <c r="J60" s="9">
        <v>-7.880491796399649</v>
      </c>
      <c r="K60" s="9"/>
      <c r="L60" s="9"/>
      <c r="M60" s="9"/>
      <c r="N60" s="9"/>
      <c r="O60" s="13">
        <v>142109</v>
      </c>
      <c r="P60" s="9">
        <v>66.60089795382756</v>
      </c>
      <c r="Q60" s="10">
        <v>-11.501024430646979</v>
      </c>
      <c r="R60" s="14"/>
      <c r="S60" s="12" t="s">
        <v>11</v>
      </c>
      <c r="T60" s="13">
        <v>5779</v>
      </c>
      <c r="U60" s="9">
        <v>68.32584535351147</v>
      </c>
      <c r="V60" s="9">
        <v>4.066596767270194</v>
      </c>
      <c r="W60" s="9">
        <v>9.140698772426818</v>
      </c>
      <c r="X60" s="13">
        <v>6421</v>
      </c>
      <c r="Y60" s="9">
        <v>54.07157894736842</v>
      </c>
      <c r="Z60" s="9">
        <v>4.518362665278061</v>
      </c>
      <c r="AA60" s="9">
        <v>-7.197571903454257</v>
      </c>
      <c r="AB60" s="13">
        <v>4930</v>
      </c>
      <c r="AC60" s="9">
        <v>51.8674381904261</v>
      </c>
      <c r="AD60" s="9">
        <v>3.4691680329887618</v>
      </c>
      <c r="AE60" s="10">
        <v>-24.629261580798044</v>
      </c>
    </row>
    <row r="61" spans="1:31" ht="12" customHeight="1" hidden="1">
      <c r="A61" s="14"/>
      <c r="B61" s="12" t="s">
        <v>12</v>
      </c>
      <c r="C61" s="13">
        <v>8745</v>
      </c>
      <c r="D61" s="9">
        <v>70.97062165232917</v>
      </c>
      <c r="E61" s="9">
        <v>3.8741660242949414</v>
      </c>
      <c r="F61" s="9">
        <v>2.66494482272834</v>
      </c>
      <c r="G61" s="13">
        <v>36547</v>
      </c>
      <c r="H61" s="9">
        <v>86.68643263757116</v>
      </c>
      <c r="I61" s="9">
        <v>16.190868575175212</v>
      </c>
      <c r="J61" s="9">
        <v>3.5413774541745755</v>
      </c>
      <c r="K61" s="9"/>
      <c r="L61" s="9"/>
      <c r="M61" s="9"/>
      <c r="N61" s="9"/>
      <c r="O61" s="13">
        <v>225726</v>
      </c>
      <c r="P61" s="9">
        <v>105.78889649160628</v>
      </c>
      <c r="Q61" s="10">
        <v>1.4024905212844334</v>
      </c>
      <c r="R61" s="14"/>
      <c r="S61" s="12" t="s">
        <v>12</v>
      </c>
      <c r="T61" s="13">
        <v>9369</v>
      </c>
      <c r="U61" s="9">
        <v>110.77086781745093</v>
      </c>
      <c r="V61" s="9">
        <v>4.150607373541374</v>
      </c>
      <c r="W61" s="9">
        <v>15.98167863332508</v>
      </c>
      <c r="X61" s="13">
        <v>10098</v>
      </c>
      <c r="Y61" s="9">
        <v>85.0357894736842</v>
      </c>
      <c r="Z61" s="9">
        <v>4.47356529597831</v>
      </c>
      <c r="AA61" s="9">
        <v>0.5176189528170416</v>
      </c>
      <c r="AB61" s="13">
        <v>8335</v>
      </c>
      <c r="AC61" s="9">
        <v>87.69068911099421</v>
      </c>
      <c r="AD61" s="9">
        <v>3.692529881360588</v>
      </c>
      <c r="AE61" s="10">
        <v>-3.697284806470248</v>
      </c>
    </row>
    <row r="62" spans="1:31" ht="12" customHeight="1" hidden="1">
      <c r="A62" s="14"/>
      <c r="B62" s="12" t="s">
        <v>13</v>
      </c>
      <c r="C62" s="13">
        <v>7973</v>
      </c>
      <c r="D62" s="9">
        <v>64.70540496672618</v>
      </c>
      <c r="E62" s="9">
        <v>5.062415076129884</v>
      </c>
      <c r="F62" s="9">
        <v>21.317711503347535</v>
      </c>
      <c r="G62" s="13">
        <v>31533</v>
      </c>
      <c r="H62" s="9">
        <v>74.79364326375712</v>
      </c>
      <c r="I62" s="9">
        <v>20.021715112956684</v>
      </c>
      <c r="J62" s="9">
        <v>7.371969490602017</v>
      </c>
      <c r="K62" s="9"/>
      <c r="L62" s="9"/>
      <c r="M62" s="9"/>
      <c r="N62" s="9"/>
      <c r="O62" s="13">
        <v>157494</v>
      </c>
      <c r="P62" s="9">
        <v>73.81124223194954</v>
      </c>
      <c r="Q62" s="10">
        <v>-0.26407280050154835</v>
      </c>
      <c r="R62" s="14"/>
      <c r="S62" s="12" t="s">
        <v>13</v>
      </c>
      <c r="T62" s="13">
        <v>7958</v>
      </c>
      <c r="U62" s="9">
        <v>94.08843698273823</v>
      </c>
      <c r="V62" s="9">
        <v>5.052890903780462</v>
      </c>
      <c r="W62" s="9">
        <v>15.149761250180871</v>
      </c>
      <c r="X62" s="13">
        <v>8314</v>
      </c>
      <c r="Y62" s="9">
        <v>70.01263157894738</v>
      </c>
      <c r="Z62" s="9">
        <v>5.2789312608734305</v>
      </c>
      <c r="AA62" s="9">
        <v>2.2632226322263223</v>
      </c>
      <c r="AB62" s="13">
        <v>7288</v>
      </c>
      <c r="AC62" s="9">
        <v>76.67543398211467</v>
      </c>
      <c r="AD62" s="9">
        <v>4.627477872172908</v>
      </c>
      <c r="AE62" s="10">
        <v>-6.021921341070277</v>
      </c>
    </row>
    <row r="63" spans="1:31" ht="12" customHeight="1" hidden="1">
      <c r="A63" s="14"/>
      <c r="B63" s="12" t="s">
        <v>14</v>
      </c>
      <c r="C63" s="13">
        <v>5447</v>
      </c>
      <c r="D63" s="9">
        <v>44.20548612238273</v>
      </c>
      <c r="E63" s="9">
        <v>4.504519404910563</v>
      </c>
      <c r="F63" s="9">
        <v>0.42404129793510326</v>
      </c>
      <c r="G63" s="13">
        <v>20444</v>
      </c>
      <c r="H63" s="9">
        <v>48.49146110056926</v>
      </c>
      <c r="I63" s="9">
        <v>16.906626530932908</v>
      </c>
      <c r="J63" s="9">
        <v>-20.12814502265979</v>
      </c>
      <c r="K63" s="9"/>
      <c r="L63" s="9"/>
      <c r="M63" s="9"/>
      <c r="N63" s="9"/>
      <c r="O63" s="13">
        <v>120923</v>
      </c>
      <c r="P63" s="9">
        <v>56.67185317798794</v>
      </c>
      <c r="Q63" s="10">
        <v>-9.149442904260674</v>
      </c>
      <c r="R63" s="14"/>
      <c r="S63" s="12" t="s">
        <v>14</v>
      </c>
      <c r="T63" s="13">
        <v>4884</v>
      </c>
      <c r="U63" s="9">
        <v>57.744147552612915</v>
      </c>
      <c r="V63" s="9">
        <v>4.038933867006277</v>
      </c>
      <c r="W63" s="9">
        <v>-34.635974304068526</v>
      </c>
      <c r="X63" s="13">
        <v>5088</v>
      </c>
      <c r="Y63" s="9">
        <v>42.846315789473685</v>
      </c>
      <c r="Z63" s="9">
        <v>4.207636264399659</v>
      </c>
      <c r="AA63" s="9">
        <v>-26.0250072695551</v>
      </c>
      <c r="AB63" s="13">
        <v>5025</v>
      </c>
      <c r="AC63" s="9">
        <v>52.866912151499214</v>
      </c>
      <c r="AD63" s="9">
        <v>4.1555369946164085</v>
      </c>
      <c r="AE63" s="10">
        <v>-13.68945379594641</v>
      </c>
    </row>
    <row r="64" spans="1:31" ht="12" customHeight="1" hidden="1">
      <c r="A64" s="14"/>
      <c r="B64" s="12" t="s">
        <v>15</v>
      </c>
      <c r="C64" s="13">
        <v>6769</v>
      </c>
      <c r="D64" s="9">
        <v>54.9342639181951</v>
      </c>
      <c r="E64" s="9">
        <v>4.905250190224283</v>
      </c>
      <c r="F64" s="9">
        <v>26.146105106224375</v>
      </c>
      <c r="G64" s="13">
        <v>25516</v>
      </c>
      <c r="H64" s="9">
        <v>60.52182163187856</v>
      </c>
      <c r="I64" s="9">
        <v>18.490525019022428</v>
      </c>
      <c r="J64" s="9">
        <v>-2.049904030710173</v>
      </c>
      <c r="K64" s="9"/>
      <c r="L64" s="9"/>
      <c r="M64" s="9"/>
      <c r="N64" s="9"/>
      <c r="O64" s="13">
        <v>137995</v>
      </c>
      <c r="P64" s="9">
        <v>64.67282799216399</v>
      </c>
      <c r="Q64" s="10">
        <v>0.0775992109538176</v>
      </c>
      <c r="R64" s="14"/>
      <c r="S64" s="12" t="s">
        <v>15</v>
      </c>
      <c r="T64" s="13">
        <v>6211</v>
      </c>
      <c r="U64" s="9">
        <v>73.43343580042563</v>
      </c>
      <c r="V64" s="9">
        <v>4.500887713322946</v>
      </c>
      <c r="W64" s="9">
        <v>10.910714285714286</v>
      </c>
      <c r="X64" s="13">
        <v>6553</v>
      </c>
      <c r="Y64" s="9">
        <v>55.183157894736844</v>
      </c>
      <c r="Z64" s="9">
        <v>4.748722779810863</v>
      </c>
      <c r="AA64" s="9">
        <v>-26.486425846982275</v>
      </c>
      <c r="AB64" s="13">
        <v>5983</v>
      </c>
      <c r="AC64" s="9">
        <v>62.945817990531296</v>
      </c>
      <c r="AD64" s="9">
        <v>4.335664335664335</v>
      </c>
      <c r="AE64" s="10">
        <v>-3.0307941653160455</v>
      </c>
    </row>
    <row r="65" spans="1:31" ht="12" customHeight="1" hidden="1">
      <c r="A65" s="14"/>
      <c r="B65" s="12" t="s">
        <v>16</v>
      </c>
      <c r="C65" s="13">
        <v>6978</v>
      </c>
      <c r="D65" s="9">
        <v>56.63041714007466</v>
      </c>
      <c r="E65" s="9">
        <v>4.670620205887471</v>
      </c>
      <c r="F65" s="9">
        <v>7.453033569448722</v>
      </c>
      <c r="G65" s="13">
        <v>26758</v>
      </c>
      <c r="H65" s="9">
        <v>63.467741935483865</v>
      </c>
      <c r="I65" s="9">
        <v>17.910068138311402</v>
      </c>
      <c r="J65" s="9">
        <v>0.5033052884615385</v>
      </c>
      <c r="K65" s="9"/>
      <c r="L65" s="9"/>
      <c r="M65" s="9"/>
      <c r="N65" s="9"/>
      <c r="O65" s="13">
        <v>149402</v>
      </c>
      <c r="P65" s="9">
        <v>70.01884015859477</v>
      </c>
      <c r="Q65" s="10">
        <v>0.12532252119424991</v>
      </c>
      <c r="R65" s="14"/>
      <c r="S65" s="12" t="s">
        <v>16</v>
      </c>
      <c r="T65" s="13">
        <v>6440</v>
      </c>
      <c r="U65" s="9">
        <v>76.14093166233152</v>
      </c>
      <c r="V65" s="9">
        <v>4.310517931486861</v>
      </c>
      <c r="W65" s="9">
        <v>3.35419675814476</v>
      </c>
      <c r="X65" s="13">
        <v>7046</v>
      </c>
      <c r="Y65" s="9">
        <v>59.334736842105265</v>
      </c>
      <c r="Z65" s="9">
        <v>4.716134991499445</v>
      </c>
      <c r="AA65" s="9">
        <v>-1.4269725797425854</v>
      </c>
      <c r="AB65" s="13">
        <v>6294</v>
      </c>
      <c r="AC65" s="9">
        <v>66.21778011572856</v>
      </c>
      <c r="AD65" s="9">
        <v>4.212795009437625</v>
      </c>
      <c r="AE65" s="10">
        <v>-6.769367501110947</v>
      </c>
    </row>
    <row r="66" spans="1:31" ht="12" customHeight="1" hidden="1">
      <c r="A66" s="14"/>
      <c r="B66" s="12" t="s">
        <v>22</v>
      </c>
      <c r="C66" s="13">
        <v>6347</v>
      </c>
      <c r="D66" s="9">
        <v>51.50949521181626</v>
      </c>
      <c r="E66" s="9">
        <v>4.617914335397219</v>
      </c>
      <c r="F66" s="9">
        <v>12.356169233492654</v>
      </c>
      <c r="G66" s="13">
        <v>26329</v>
      </c>
      <c r="H66" s="9">
        <v>62.450189753320686</v>
      </c>
      <c r="I66" s="9">
        <v>19.156304795442473</v>
      </c>
      <c r="J66" s="9">
        <v>14.156260839403398</v>
      </c>
      <c r="K66" s="9"/>
      <c r="L66" s="9"/>
      <c r="M66" s="9"/>
      <c r="N66" s="9"/>
      <c r="O66" s="13">
        <v>137443</v>
      </c>
      <c r="P66" s="9">
        <v>64.41412730698211</v>
      </c>
      <c r="Q66" s="10">
        <v>8.354224808034939</v>
      </c>
      <c r="R66" s="14"/>
      <c r="S66" s="12" t="s">
        <v>22</v>
      </c>
      <c r="T66" s="13">
        <v>6427</v>
      </c>
      <c r="U66" s="9">
        <v>75.98723102388271</v>
      </c>
      <c r="V66" s="9">
        <v>4.676120282589873</v>
      </c>
      <c r="W66" s="9">
        <v>22.02392253654832</v>
      </c>
      <c r="X66" s="13">
        <v>7310</v>
      </c>
      <c r="Y66" s="9">
        <v>61.5578947368421</v>
      </c>
      <c r="Z66" s="9">
        <v>5.318568424728796</v>
      </c>
      <c r="AA66" s="9">
        <v>15.792808490416602</v>
      </c>
      <c r="AB66" s="13">
        <v>6245</v>
      </c>
      <c r="AC66" s="9">
        <v>65.7022619673856</v>
      </c>
      <c r="AD66" s="9">
        <v>4.543701752726585</v>
      </c>
      <c r="AE66" s="10">
        <v>7.02656383890317</v>
      </c>
    </row>
    <row r="67" spans="1:31" ht="12" customHeight="1" hidden="1">
      <c r="A67" s="14"/>
      <c r="B67" s="12" t="s">
        <v>23</v>
      </c>
      <c r="C67" s="13">
        <v>5785</v>
      </c>
      <c r="D67" s="9">
        <v>46.94854731374777</v>
      </c>
      <c r="E67" s="9">
        <v>4.364621292712554</v>
      </c>
      <c r="F67" s="9">
        <v>8.80195599022005</v>
      </c>
      <c r="G67" s="13">
        <v>24553</v>
      </c>
      <c r="H67" s="9">
        <v>58.2376660341556</v>
      </c>
      <c r="I67" s="9">
        <v>18.52455429558709</v>
      </c>
      <c r="J67" s="9">
        <v>8.12965164927115</v>
      </c>
      <c r="K67" s="9"/>
      <c r="L67" s="9"/>
      <c r="M67" s="9"/>
      <c r="N67" s="9"/>
      <c r="O67" s="13">
        <v>132543</v>
      </c>
      <c r="P67" s="9">
        <v>62.1176900653313</v>
      </c>
      <c r="Q67" s="10">
        <v>0.6530835415353539</v>
      </c>
      <c r="R67" s="14"/>
      <c r="S67" s="12" t="s">
        <v>23</v>
      </c>
      <c r="T67" s="13">
        <v>6308</v>
      </c>
      <c r="U67" s="9">
        <v>74.58027902577442</v>
      </c>
      <c r="V67" s="9">
        <v>4.759210218570577</v>
      </c>
      <c r="W67" s="9">
        <v>27.382875605815833</v>
      </c>
      <c r="X67" s="13">
        <v>6279</v>
      </c>
      <c r="Y67" s="9">
        <v>52.87578947368421</v>
      </c>
      <c r="Z67" s="9">
        <v>4.737330526696996</v>
      </c>
      <c r="AA67" s="9">
        <v>-3.3553947975988914</v>
      </c>
      <c r="AB67" s="13">
        <v>6181</v>
      </c>
      <c r="AC67" s="9">
        <v>65.02893214097844</v>
      </c>
      <c r="AD67" s="9">
        <v>4.663392257606965</v>
      </c>
      <c r="AE67" s="10">
        <v>4.0397239521966</v>
      </c>
    </row>
    <row r="68" spans="1:31" ht="12" customHeight="1" hidden="1">
      <c r="A68" s="14"/>
      <c r="B68" s="14">
        <v>10</v>
      </c>
      <c r="C68" s="13">
        <v>6076</v>
      </c>
      <c r="D68" s="9">
        <v>49.310176919331276</v>
      </c>
      <c r="E68" s="9">
        <v>4.470210856226365</v>
      </c>
      <c r="F68" s="9">
        <v>-3.478951548848292</v>
      </c>
      <c r="G68" s="13">
        <v>25233</v>
      </c>
      <c r="H68" s="9">
        <v>59.85056925996205</v>
      </c>
      <c r="I68" s="9">
        <v>18.564323656214594</v>
      </c>
      <c r="J68" s="9">
        <v>-0.42225730071033934</v>
      </c>
      <c r="K68" s="9"/>
      <c r="L68" s="9"/>
      <c r="M68" s="9"/>
      <c r="N68" s="9"/>
      <c r="O68" s="13">
        <v>135922</v>
      </c>
      <c r="P68" s="9">
        <v>63.70129444074723</v>
      </c>
      <c r="Q68" s="10">
        <v>-5.38632883196436</v>
      </c>
      <c r="R68" s="14"/>
      <c r="S68" s="14">
        <v>10</v>
      </c>
      <c r="T68" s="13">
        <v>7070</v>
      </c>
      <c r="U68" s="9">
        <v>83.58950106408133</v>
      </c>
      <c r="V68" s="9">
        <v>5.201512632244964</v>
      </c>
      <c r="W68" s="9">
        <v>16.64741791783534</v>
      </c>
      <c r="X68" s="13">
        <v>6391</v>
      </c>
      <c r="Y68" s="9">
        <v>53.81894736842106</v>
      </c>
      <c r="Z68" s="9">
        <v>4.7019614190491605</v>
      </c>
      <c r="AA68" s="9">
        <v>-7.777777777777778</v>
      </c>
      <c r="AB68" s="13">
        <v>5696</v>
      </c>
      <c r="AC68" s="9">
        <v>59.92635455023672</v>
      </c>
      <c r="AD68" s="9">
        <v>4.190638748694104</v>
      </c>
      <c r="AE68" s="10">
        <v>-5.913445655764784</v>
      </c>
    </row>
    <row r="69" spans="1:31" ht="12" customHeight="1" hidden="1">
      <c r="A69" s="14"/>
      <c r="B69" s="14">
        <v>11</v>
      </c>
      <c r="C69" s="13">
        <v>6569</v>
      </c>
      <c r="D69" s="9">
        <v>53.31115078720987</v>
      </c>
      <c r="E69" s="9">
        <v>4.672917140905987</v>
      </c>
      <c r="F69" s="9">
        <v>25.698430922311523</v>
      </c>
      <c r="G69" s="13">
        <v>28448</v>
      </c>
      <c r="H69" s="9">
        <v>67.47628083491462</v>
      </c>
      <c r="I69" s="9">
        <v>20.23674026860915</v>
      </c>
      <c r="J69" s="9">
        <v>27.41523715680566</v>
      </c>
      <c r="K69" s="9"/>
      <c r="L69" s="9"/>
      <c r="M69" s="9"/>
      <c r="N69" s="9"/>
      <c r="O69" s="13">
        <v>140576</v>
      </c>
      <c r="P69" s="9">
        <v>65.88244115965394</v>
      </c>
      <c r="Q69" s="10">
        <v>2.9709932610606504</v>
      </c>
      <c r="R69" s="14"/>
      <c r="S69" s="14">
        <v>11</v>
      </c>
      <c r="T69" s="13">
        <v>9481</v>
      </c>
      <c r="U69" s="9">
        <v>112.09505793331758</v>
      </c>
      <c r="V69" s="9">
        <v>6.744394491236057</v>
      </c>
      <c r="W69" s="9">
        <v>76.29230197099294</v>
      </c>
      <c r="X69" s="13">
        <v>6259</v>
      </c>
      <c r="Y69" s="9">
        <v>52.707368421052635</v>
      </c>
      <c r="Z69" s="9">
        <v>4.4523958570453</v>
      </c>
      <c r="AA69" s="9">
        <v>-2.840732691710649</v>
      </c>
      <c r="AB69" s="13">
        <v>6139</v>
      </c>
      <c r="AC69" s="9">
        <v>64.58705944239874</v>
      </c>
      <c r="AD69" s="9">
        <v>4.367032779421807</v>
      </c>
      <c r="AE69" s="10">
        <v>16.24692293126302</v>
      </c>
    </row>
    <row r="70" spans="1:31" ht="12" customHeight="1" hidden="1">
      <c r="A70" s="14"/>
      <c r="B70" s="14">
        <v>12</v>
      </c>
      <c r="C70" s="13">
        <v>8444</v>
      </c>
      <c r="D70" s="9">
        <v>68.5278363901964</v>
      </c>
      <c r="E70" s="9">
        <v>4.991989405915424</v>
      </c>
      <c r="F70" s="9">
        <v>13.723905723905725</v>
      </c>
      <c r="G70" s="13">
        <v>31142</v>
      </c>
      <c r="H70" s="9">
        <v>73.8662239089184</v>
      </c>
      <c r="I70" s="9">
        <v>18.410769076150896</v>
      </c>
      <c r="J70" s="9">
        <v>8.433147632311979</v>
      </c>
      <c r="K70" s="9"/>
      <c r="L70" s="9"/>
      <c r="M70" s="9"/>
      <c r="N70" s="9"/>
      <c r="O70" s="13">
        <v>169151</v>
      </c>
      <c r="P70" s="9">
        <v>79.27441956377066</v>
      </c>
      <c r="Q70" s="10">
        <v>1.2031829603924853</v>
      </c>
      <c r="R70" s="14"/>
      <c r="S70" s="14">
        <v>12</v>
      </c>
      <c r="T70" s="13">
        <v>7747</v>
      </c>
      <c r="U70" s="9">
        <v>91.59375738945377</v>
      </c>
      <c r="V70" s="9">
        <v>4.579931540457935</v>
      </c>
      <c r="W70" s="9">
        <v>15.868979958121448</v>
      </c>
      <c r="X70" s="13">
        <v>8148</v>
      </c>
      <c r="Y70" s="9">
        <v>68.61473684210526</v>
      </c>
      <c r="Z70" s="9">
        <v>4.816997830340938</v>
      </c>
      <c r="AA70" s="9">
        <v>3.1914893617021276</v>
      </c>
      <c r="AB70" s="13">
        <v>6803</v>
      </c>
      <c r="AC70" s="9">
        <v>71.57285639137297</v>
      </c>
      <c r="AD70" s="9">
        <v>4.021850299436598</v>
      </c>
      <c r="AE70" s="10">
        <v>1.3406822583047817</v>
      </c>
    </row>
    <row r="71" spans="1:31" ht="12" customHeight="1" hidden="1">
      <c r="A71" s="15"/>
      <c r="B71" s="14" t="s">
        <v>24</v>
      </c>
      <c r="C71" s="13">
        <v>78254</v>
      </c>
      <c r="D71" s="15"/>
      <c r="E71" s="9">
        <v>4.4130866567487725</v>
      </c>
      <c r="F71" s="15"/>
      <c r="G71" s="13">
        <v>316092</v>
      </c>
      <c r="H71" s="15"/>
      <c r="I71" s="9">
        <v>17.825815773059947</v>
      </c>
      <c r="J71" s="15"/>
      <c r="K71" s="15"/>
      <c r="L71" s="15"/>
      <c r="M71" s="15"/>
      <c r="N71" s="15"/>
      <c r="O71" s="13">
        <v>1773226</v>
      </c>
      <c r="P71" s="15"/>
      <c r="Q71" s="16"/>
      <c r="R71" s="15"/>
      <c r="S71" s="14" t="s">
        <v>24</v>
      </c>
      <c r="T71" s="13">
        <v>81656</v>
      </c>
      <c r="U71" s="15"/>
      <c r="V71" s="9">
        <v>4.60494037421062</v>
      </c>
      <c r="W71" s="15"/>
      <c r="X71" s="13">
        <v>82907</v>
      </c>
      <c r="Y71" s="15"/>
      <c r="Z71" s="9">
        <v>4.675489757086801</v>
      </c>
      <c r="AA71" s="15"/>
      <c r="AB71" s="13">
        <v>73275</v>
      </c>
      <c r="AC71" s="15"/>
      <c r="AD71" s="9">
        <v>4.132298985013755</v>
      </c>
      <c r="AE71" s="16"/>
    </row>
    <row r="72" spans="1:31" ht="12" customHeight="1" hidden="1">
      <c r="A72" s="11" t="s">
        <v>15</v>
      </c>
      <c r="B72" s="12" t="s">
        <v>21</v>
      </c>
      <c r="C72" s="13">
        <v>4977</v>
      </c>
      <c r="D72" s="9">
        <v>40.391170264567435</v>
      </c>
      <c r="E72" s="9">
        <v>3.878342996072564</v>
      </c>
      <c r="F72" s="9">
        <v>15.798045602605862</v>
      </c>
      <c r="G72" s="13">
        <v>20335</v>
      </c>
      <c r="H72" s="9">
        <v>48.232922201138514</v>
      </c>
      <c r="I72" s="9">
        <v>15.846113085219127</v>
      </c>
      <c r="J72" s="9">
        <v>15.30392379224314</v>
      </c>
      <c r="K72" s="9"/>
      <c r="L72" s="9"/>
      <c r="M72" s="9"/>
      <c r="N72" s="9"/>
      <c r="O72" s="13">
        <v>128328</v>
      </c>
      <c r="P72" s="9">
        <v>60.14228537685003</v>
      </c>
      <c r="Q72" s="10">
        <v>3.5387519969017767</v>
      </c>
      <c r="R72" s="11" t="s">
        <v>15</v>
      </c>
      <c r="S72" s="12" t="s">
        <v>21</v>
      </c>
      <c r="T72" s="13">
        <v>5273</v>
      </c>
      <c r="U72" s="9">
        <v>62.343343580042564</v>
      </c>
      <c r="V72" s="9">
        <v>4.109001932547846</v>
      </c>
      <c r="W72" s="9">
        <v>32.42089402310397</v>
      </c>
      <c r="X72" s="13">
        <v>5158</v>
      </c>
      <c r="Y72" s="9">
        <v>43.43578947368421</v>
      </c>
      <c r="Z72" s="9">
        <v>4.019387818714544</v>
      </c>
      <c r="AA72" s="9">
        <v>3.16</v>
      </c>
      <c r="AB72" s="13">
        <v>4927</v>
      </c>
      <c r="AC72" s="9">
        <v>51.83587585481325</v>
      </c>
      <c r="AD72" s="9">
        <v>3.839380337884172</v>
      </c>
      <c r="AE72" s="10">
        <v>13.108356290174472</v>
      </c>
    </row>
    <row r="73" spans="1:31" ht="12" customHeight="1" hidden="1">
      <c r="A73" s="14"/>
      <c r="B73" s="12" t="s">
        <v>11</v>
      </c>
      <c r="C73" s="13">
        <v>5957</v>
      </c>
      <c r="D73" s="9">
        <v>48.344424606395066</v>
      </c>
      <c r="E73" s="9">
        <v>4.133791332708789</v>
      </c>
      <c r="F73" s="9">
        <v>23.51233671988389</v>
      </c>
      <c r="G73" s="13">
        <v>24068</v>
      </c>
      <c r="H73" s="9">
        <v>57.08728652751424</v>
      </c>
      <c r="I73" s="9">
        <v>16.70171055827348</v>
      </c>
      <c r="J73" s="9">
        <v>9.634218557828088</v>
      </c>
      <c r="K73" s="9"/>
      <c r="L73" s="9"/>
      <c r="M73" s="9"/>
      <c r="N73" s="9"/>
      <c r="O73" s="13">
        <v>144105</v>
      </c>
      <c r="P73" s="9">
        <v>67.53634463430409</v>
      </c>
      <c r="Q73" s="10">
        <v>1.4045556579808458</v>
      </c>
      <c r="R73" s="14"/>
      <c r="S73" s="12" t="s">
        <v>11</v>
      </c>
      <c r="T73" s="13">
        <v>5898</v>
      </c>
      <c r="U73" s="9">
        <v>69.73279735161977</v>
      </c>
      <c r="V73" s="9">
        <v>4.092848964296867</v>
      </c>
      <c r="W73" s="9">
        <v>2.0591797888908117</v>
      </c>
      <c r="X73" s="13">
        <v>6315</v>
      </c>
      <c r="Y73" s="9">
        <v>53.17894736842105</v>
      </c>
      <c r="Z73" s="9">
        <v>4.382221296970959</v>
      </c>
      <c r="AA73" s="9">
        <v>-1.6508332035508488</v>
      </c>
      <c r="AB73" s="13">
        <v>5898</v>
      </c>
      <c r="AC73" s="9">
        <v>62.05155181483429</v>
      </c>
      <c r="AD73" s="9">
        <v>4.092848964296867</v>
      </c>
      <c r="AE73" s="10">
        <v>19.634888438133874</v>
      </c>
    </row>
    <row r="74" spans="1:31" ht="12" customHeight="1" hidden="1">
      <c r="A74" s="14"/>
      <c r="B74" s="12" t="s">
        <v>12</v>
      </c>
      <c r="C74" s="13">
        <v>13668</v>
      </c>
      <c r="D74" s="9">
        <v>110.9235513715306</v>
      </c>
      <c r="E74" s="9">
        <v>4.9670209866448625</v>
      </c>
      <c r="F74" s="9">
        <v>56.295025728987994</v>
      </c>
      <c r="G74" s="13">
        <v>60331</v>
      </c>
      <c r="H74" s="9">
        <v>143.10009487666034</v>
      </c>
      <c r="I74" s="9">
        <v>21.92459344053784</v>
      </c>
      <c r="J74" s="9">
        <v>65.07784496675514</v>
      </c>
      <c r="K74" s="9"/>
      <c r="L74" s="9"/>
      <c r="M74" s="9"/>
      <c r="N74" s="9"/>
      <c r="O74" s="13">
        <v>275175</v>
      </c>
      <c r="P74" s="9">
        <v>128.96369754515547</v>
      </c>
      <c r="Q74" s="10">
        <v>21.906647882831397</v>
      </c>
      <c r="R74" s="14"/>
      <c r="S74" s="12" t="s">
        <v>12</v>
      </c>
      <c r="T74" s="13">
        <v>16040</v>
      </c>
      <c r="U74" s="9">
        <v>189.6429415937574</v>
      </c>
      <c r="V74" s="9">
        <v>5.829017897701463</v>
      </c>
      <c r="W74" s="9">
        <v>71.20290319137581</v>
      </c>
      <c r="X74" s="13">
        <v>17696</v>
      </c>
      <c r="Y74" s="9">
        <v>149.01894736842104</v>
      </c>
      <c r="Z74" s="9">
        <v>6.43081675297538</v>
      </c>
      <c r="AA74" s="9">
        <v>75.24262230144583</v>
      </c>
      <c r="AB74" s="13">
        <v>12927</v>
      </c>
      <c r="AC74" s="9">
        <v>136.0021041557075</v>
      </c>
      <c r="AD74" s="9">
        <v>4.697737803216135</v>
      </c>
      <c r="AE74" s="10">
        <v>55.09298140371926</v>
      </c>
    </row>
    <row r="75" spans="1:31" ht="12" customHeight="1" hidden="1">
      <c r="A75" s="14"/>
      <c r="B75" s="12" t="s">
        <v>13</v>
      </c>
      <c r="C75" s="13">
        <v>6750</v>
      </c>
      <c r="D75" s="9">
        <v>54.780068170751505</v>
      </c>
      <c r="E75" s="9">
        <v>4.540104254245838</v>
      </c>
      <c r="F75" s="9">
        <v>-15.339270036372756</v>
      </c>
      <c r="G75" s="13">
        <v>23457</v>
      </c>
      <c r="H75" s="9">
        <v>55.638045540796966</v>
      </c>
      <c r="I75" s="9">
        <v>15.777366739532535</v>
      </c>
      <c r="J75" s="9">
        <v>-25.611264389686994</v>
      </c>
      <c r="K75" s="9"/>
      <c r="L75" s="9"/>
      <c r="M75" s="9"/>
      <c r="N75" s="9"/>
      <c r="O75" s="13">
        <v>148675</v>
      </c>
      <c r="P75" s="9">
        <v>69.67812385763963</v>
      </c>
      <c r="Q75" s="10">
        <v>-5.599578396637332</v>
      </c>
      <c r="R75" s="14"/>
      <c r="S75" s="12" t="s">
        <v>13</v>
      </c>
      <c r="T75" s="13">
        <v>5986</v>
      </c>
      <c r="U75" s="9">
        <v>70.77323244265784</v>
      </c>
      <c r="V75" s="9">
        <v>4.026231713468976</v>
      </c>
      <c r="W75" s="9">
        <v>-24.780095501382256</v>
      </c>
      <c r="X75" s="13">
        <v>5579</v>
      </c>
      <c r="Y75" s="9">
        <v>46.98105263157895</v>
      </c>
      <c r="Z75" s="9">
        <v>3.752480242138893</v>
      </c>
      <c r="AA75" s="9">
        <v>-32.89631946114987</v>
      </c>
      <c r="AB75" s="13">
        <v>5142</v>
      </c>
      <c r="AC75" s="9">
        <v>54.09784324039979</v>
      </c>
      <c r="AD75" s="9">
        <v>3.45855052967883</v>
      </c>
      <c r="AE75" s="10">
        <v>-29.445664105378704</v>
      </c>
    </row>
    <row r="76" spans="1:31" ht="12" customHeight="1" hidden="1">
      <c r="A76" s="14"/>
      <c r="B76" s="12" t="s">
        <v>14</v>
      </c>
      <c r="C76" s="13">
        <v>6823</v>
      </c>
      <c r="D76" s="9">
        <v>55.372504463561114</v>
      </c>
      <c r="E76" s="9">
        <v>5.192818491091611</v>
      </c>
      <c r="F76" s="9">
        <v>25.261611896456763</v>
      </c>
      <c r="G76" s="13">
        <v>25022</v>
      </c>
      <c r="H76" s="9">
        <v>59.35009487666034</v>
      </c>
      <c r="I76" s="9">
        <v>19.04363246139444</v>
      </c>
      <c r="J76" s="9">
        <v>22.39287810604578</v>
      </c>
      <c r="K76" s="9"/>
      <c r="L76" s="9"/>
      <c r="M76" s="9"/>
      <c r="N76" s="9"/>
      <c r="O76" s="13">
        <v>131393</v>
      </c>
      <c r="P76" s="9">
        <v>61.5787303045357</v>
      </c>
      <c r="Q76" s="10">
        <v>8.658402454454487</v>
      </c>
      <c r="R76" s="14"/>
      <c r="S76" s="12" t="s">
        <v>14</v>
      </c>
      <c r="T76" s="13">
        <v>6383</v>
      </c>
      <c r="U76" s="9">
        <v>75.46701347836368</v>
      </c>
      <c r="V76" s="9">
        <v>4.857945248224791</v>
      </c>
      <c r="W76" s="9">
        <v>30.692055692055693</v>
      </c>
      <c r="X76" s="13">
        <v>6316</v>
      </c>
      <c r="Y76" s="9">
        <v>53.187368421052625</v>
      </c>
      <c r="Z76" s="9">
        <v>4.806953186242798</v>
      </c>
      <c r="AA76" s="9">
        <v>24.135220125786162</v>
      </c>
      <c r="AB76" s="13">
        <v>5500</v>
      </c>
      <c r="AC76" s="9">
        <v>57.86428195686481</v>
      </c>
      <c r="AD76" s="9">
        <v>4.1859155358352425</v>
      </c>
      <c r="AE76" s="10">
        <v>9.45273631840796</v>
      </c>
    </row>
    <row r="77" spans="1:31" ht="12" customHeight="1" hidden="1">
      <c r="A77" s="14"/>
      <c r="B77" s="12" t="s">
        <v>15</v>
      </c>
      <c r="C77" s="13">
        <v>7221</v>
      </c>
      <c r="D77" s="9">
        <v>58.60249959422171</v>
      </c>
      <c r="E77" s="9">
        <v>5.314951936523825</v>
      </c>
      <c r="F77" s="9">
        <v>6.677500369330773</v>
      </c>
      <c r="G77" s="13">
        <v>26470</v>
      </c>
      <c r="H77" s="9">
        <v>62.784629981024665</v>
      </c>
      <c r="I77" s="9">
        <v>19.48300481370803</v>
      </c>
      <c r="J77" s="9">
        <v>3.7388305377018343</v>
      </c>
      <c r="K77" s="9"/>
      <c r="L77" s="9"/>
      <c r="M77" s="9"/>
      <c r="N77" s="9"/>
      <c r="O77" s="13">
        <v>135862</v>
      </c>
      <c r="P77" s="9">
        <v>63.67317480105355</v>
      </c>
      <c r="Q77" s="10">
        <v>-1.5457081778325301</v>
      </c>
      <c r="R77" s="14"/>
      <c r="S77" s="12" t="s">
        <v>15</v>
      </c>
      <c r="T77" s="13">
        <v>6087</v>
      </c>
      <c r="U77" s="9">
        <v>71.96736817214472</v>
      </c>
      <c r="V77" s="9">
        <v>4.480281462071808</v>
      </c>
      <c r="W77" s="9">
        <v>-1.996457897279021</v>
      </c>
      <c r="X77" s="13">
        <v>6502</v>
      </c>
      <c r="Y77" s="9">
        <v>54.75368421052632</v>
      </c>
      <c r="Z77" s="9">
        <v>4.785738469918005</v>
      </c>
      <c r="AA77" s="9">
        <v>-0.7782694948878377</v>
      </c>
      <c r="AB77" s="13">
        <v>6660</v>
      </c>
      <c r="AC77" s="9">
        <v>70.06838506049448</v>
      </c>
      <c r="AD77" s="9">
        <v>4.902032945194389</v>
      </c>
      <c r="AE77" s="10">
        <v>11.31539361524319</v>
      </c>
    </row>
    <row r="78" spans="1:31" ht="12" customHeight="1" hidden="1">
      <c r="A78" s="14"/>
      <c r="B78" s="12" t="s">
        <v>16</v>
      </c>
      <c r="C78" s="13">
        <v>7197</v>
      </c>
      <c r="D78" s="9">
        <v>58.40772601850349</v>
      </c>
      <c r="E78" s="9">
        <v>5.103386657590198</v>
      </c>
      <c r="F78" s="9">
        <v>3.1384350816852966</v>
      </c>
      <c r="G78" s="13">
        <v>28159</v>
      </c>
      <c r="H78" s="9">
        <v>66.79079696394687</v>
      </c>
      <c r="I78" s="9">
        <v>19.967523258452463</v>
      </c>
      <c r="J78" s="9">
        <v>5.235817325659616</v>
      </c>
      <c r="K78" s="9"/>
      <c r="L78" s="9"/>
      <c r="M78" s="9"/>
      <c r="N78" s="9"/>
      <c r="O78" s="13">
        <v>141024</v>
      </c>
      <c r="P78" s="9">
        <v>66.09240113603344</v>
      </c>
      <c r="Q78" s="10">
        <v>-5.607689321428094</v>
      </c>
      <c r="R78" s="14"/>
      <c r="S78" s="12" t="s">
        <v>16</v>
      </c>
      <c r="T78" s="13">
        <v>6338</v>
      </c>
      <c r="U78" s="9">
        <v>74.93497280681012</v>
      </c>
      <c r="V78" s="9">
        <v>4.494270478783753</v>
      </c>
      <c r="W78" s="9">
        <v>-1.5838509316770186</v>
      </c>
      <c r="X78" s="13">
        <v>7326</v>
      </c>
      <c r="Y78" s="9">
        <v>61.69263157894736</v>
      </c>
      <c r="Z78" s="9">
        <v>5.194860449285228</v>
      </c>
      <c r="AA78" s="9">
        <v>3.9738858927050806</v>
      </c>
      <c r="AB78" s="13">
        <v>7298</v>
      </c>
      <c r="AC78" s="9">
        <v>76.78064176749079</v>
      </c>
      <c r="AD78" s="9">
        <v>5.175005672793284</v>
      </c>
      <c r="AE78" s="10">
        <v>15.951700031776294</v>
      </c>
    </row>
    <row r="79" spans="1:31" ht="12" customHeight="1" hidden="1">
      <c r="A79" s="14"/>
      <c r="B79" s="12" t="s">
        <v>22</v>
      </c>
      <c r="C79" s="13">
        <v>6797</v>
      </c>
      <c r="D79" s="9">
        <v>55.161499756533026</v>
      </c>
      <c r="E79" s="9">
        <v>4.741806309385945</v>
      </c>
      <c r="F79" s="9">
        <v>7.089963762407436</v>
      </c>
      <c r="G79" s="13">
        <v>27299</v>
      </c>
      <c r="H79" s="9">
        <v>64.75094876660341</v>
      </c>
      <c r="I79" s="9">
        <v>19.044662415760907</v>
      </c>
      <c r="J79" s="9">
        <v>3.684150556420677</v>
      </c>
      <c r="K79" s="9"/>
      <c r="L79" s="9"/>
      <c r="M79" s="9"/>
      <c r="N79" s="9"/>
      <c r="O79" s="13">
        <v>143342</v>
      </c>
      <c r="P79" s="9">
        <v>67.17875654953275</v>
      </c>
      <c r="Q79" s="10">
        <v>4.291961031118355</v>
      </c>
      <c r="R79" s="14"/>
      <c r="S79" s="12" t="s">
        <v>22</v>
      </c>
      <c r="T79" s="13">
        <v>6976</v>
      </c>
      <c r="U79" s="9">
        <v>82.47812721683613</v>
      </c>
      <c r="V79" s="9">
        <v>4.8666824796640205</v>
      </c>
      <c r="W79" s="9">
        <v>8.542088065971681</v>
      </c>
      <c r="X79" s="13">
        <v>7174</v>
      </c>
      <c r="Y79" s="9">
        <v>60.41263157894738</v>
      </c>
      <c r="Z79" s="9">
        <v>5.004813662429713</v>
      </c>
      <c r="AA79" s="9">
        <v>-1.8604651162790697</v>
      </c>
      <c r="AB79" s="13">
        <v>6352</v>
      </c>
      <c r="AC79" s="9">
        <v>66.82798527091005</v>
      </c>
      <c r="AD79" s="9">
        <v>4.43135996428123</v>
      </c>
      <c r="AE79" s="10">
        <v>1.7133706965572457</v>
      </c>
    </row>
    <row r="80" spans="1:31" ht="12" customHeight="1" hidden="1">
      <c r="A80" s="14"/>
      <c r="B80" s="12" t="s">
        <v>23</v>
      </c>
      <c r="C80" s="13">
        <v>6137</v>
      </c>
      <c r="D80" s="9">
        <v>49.80522642428177</v>
      </c>
      <c r="E80" s="9">
        <v>4.695342147141633</v>
      </c>
      <c r="F80" s="9">
        <v>6.084701815038894</v>
      </c>
      <c r="G80" s="13">
        <v>24045</v>
      </c>
      <c r="H80" s="9">
        <v>57.032732447817835</v>
      </c>
      <c r="I80" s="9">
        <v>18.396529562982007</v>
      </c>
      <c r="J80" s="9">
        <v>-2.0689936056693683</v>
      </c>
      <c r="K80" s="9"/>
      <c r="L80" s="9"/>
      <c r="M80" s="9"/>
      <c r="N80" s="9"/>
      <c r="O80" s="13">
        <v>130704</v>
      </c>
      <c r="P80" s="9">
        <v>61.255823108719895</v>
      </c>
      <c r="Q80" s="10">
        <v>-1.387474253638442</v>
      </c>
      <c r="R80" s="14"/>
      <c r="S80" s="12" t="s">
        <v>23</v>
      </c>
      <c r="T80" s="13">
        <v>6219</v>
      </c>
      <c r="U80" s="9">
        <v>73.52802080870183</v>
      </c>
      <c r="V80" s="9">
        <v>4.758079324274697</v>
      </c>
      <c r="W80" s="9">
        <v>-1.4109067850348762</v>
      </c>
      <c r="X80" s="13">
        <v>5890</v>
      </c>
      <c r="Y80" s="9">
        <v>49.6</v>
      </c>
      <c r="Z80" s="9">
        <v>4.506365528216428</v>
      </c>
      <c r="AA80" s="9">
        <v>-6.195254021340977</v>
      </c>
      <c r="AB80" s="13">
        <v>5799</v>
      </c>
      <c r="AC80" s="9">
        <v>61.00999473961073</v>
      </c>
      <c r="AD80" s="9">
        <v>4.436742563349247</v>
      </c>
      <c r="AE80" s="10">
        <v>-6.180229736288626</v>
      </c>
    </row>
    <row r="81" spans="1:31" ht="12" customHeight="1" hidden="1">
      <c r="A81" s="14"/>
      <c r="B81" s="14">
        <v>10</v>
      </c>
      <c r="C81" s="13">
        <v>6769</v>
      </c>
      <c r="D81" s="9">
        <v>54.9342639181951</v>
      </c>
      <c r="E81" s="9">
        <v>5.019055951833671</v>
      </c>
      <c r="F81" s="9">
        <v>11.405529953917052</v>
      </c>
      <c r="G81" s="13">
        <v>25355</v>
      </c>
      <c r="H81" s="9">
        <v>60.139943074003796</v>
      </c>
      <c r="I81" s="9">
        <v>18.800142363531208</v>
      </c>
      <c r="J81" s="9">
        <v>0.4834938374351048</v>
      </c>
      <c r="K81" s="9"/>
      <c r="L81" s="9"/>
      <c r="M81" s="9"/>
      <c r="N81" s="9"/>
      <c r="O81" s="13">
        <v>134866</v>
      </c>
      <c r="P81" s="9">
        <v>63.206388782138404</v>
      </c>
      <c r="Q81" s="10">
        <v>-0.7769161725107047</v>
      </c>
      <c r="R81" s="14"/>
      <c r="S81" s="14">
        <v>10</v>
      </c>
      <c r="T81" s="13">
        <v>6116</v>
      </c>
      <c r="U81" s="9">
        <v>72.3102388271459</v>
      </c>
      <c r="V81" s="9">
        <v>4.534871650378895</v>
      </c>
      <c r="W81" s="9">
        <v>-13.493635077793495</v>
      </c>
      <c r="X81" s="13">
        <v>6641</v>
      </c>
      <c r="Y81" s="9">
        <v>55.92421052631579</v>
      </c>
      <c r="Z81" s="9">
        <v>4.924146931027835</v>
      </c>
      <c r="AA81" s="9">
        <v>3.9117508997027066</v>
      </c>
      <c r="AB81" s="13">
        <v>5829</v>
      </c>
      <c r="AC81" s="9">
        <v>61.32561809573909</v>
      </c>
      <c r="AD81" s="9">
        <v>4.322067830290807</v>
      </c>
      <c r="AE81" s="10">
        <v>2.3349719101123596</v>
      </c>
    </row>
    <row r="82" spans="1:31" ht="12" customHeight="1" hidden="1">
      <c r="A82" s="14"/>
      <c r="B82" s="14">
        <v>11</v>
      </c>
      <c r="C82" s="13">
        <v>7311</v>
      </c>
      <c r="D82" s="9">
        <v>59.33290050316508</v>
      </c>
      <c r="E82" s="9">
        <v>5.0846043105426775</v>
      </c>
      <c r="F82" s="9">
        <v>11.295478763891003</v>
      </c>
      <c r="G82" s="13">
        <v>26560</v>
      </c>
      <c r="H82" s="9">
        <v>62.99810246679317</v>
      </c>
      <c r="I82" s="9">
        <v>18.47176726686001</v>
      </c>
      <c r="J82" s="9">
        <v>-6.636670416197974</v>
      </c>
      <c r="K82" s="9"/>
      <c r="L82" s="9"/>
      <c r="M82" s="9"/>
      <c r="N82" s="9"/>
      <c r="O82" s="13">
        <v>143787</v>
      </c>
      <c r="P82" s="9">
        <v>67.38731054392755</v>
      </c>
      <c r="Q82" s="10">
        <v>2.2841736854086045</v>
      </c>
      <c r="R82" s="14"/>
      <c r="S82" s="14">
        <v>11</v>
      </c>
      <c r="T82" s="13">
        <v>6437</v>
      </c>
      <c r="U82" s="9">
        <v>76.10546228422795</v>
      </c>
      <c r="V82" s="9">
        <v>4.476760764185913</v>
      </c>
      <c r="W82" s="9">
        <v>-32.10631789895581</v>
      </c>
      <c r="X82" s="13">
        <v>6742</v>
      </c>
      <c r="Y82" s="9">
        <v>56.77473684210527</v>
      </c>
      <c r="Z82" s="9">
        <v>4.68888007956213</v>
      </c>
      <c r="AA82" s="9">
        <v>7.716887681738297</v>
      </c>
      <c r="AB82" s="13">
        <v>6070</v>
      </c>
      <c r="AC82" s="9">
        <v>63.86112572330352</v>
      </c>
      <c r="AD82" s="9">
        <v>4.2215221125692866</v>
      </c>
      <c r="AE82" s="10">
        <v>-1.1239615572568822</v>
      </c>
    </row>
    <row r="83" spans="1:31" ht="12" customHeight="1" hidden="1">
      <c r="A83" s="14"/>
      <c r="B83" s="14">
        <v>12</v>
      </c>
      <c r="C83" s="13">
        <v>9104</v>
      </c>
      <c r="D83" s="9">
        <v>73.88410972244766</v>
      </c>
      <c r="E83" s="9">
        <v>5.070905789432642</v>
      </c>
      <c r="F83" s="9">
        <v>7.816200852676457</v>
      </c>
      <c r="G83" s="13">
        <v>36050</v>
      </c>
      <c r="H83" s="9">
        <v>85.50759013282733</v>
      </c>
      <c r="I83" s="9">
        <v>20.07976205064222</v>
      </c>
      <c r="J83" s="9">
        <v>15.760066790829105</v>
      </c>
      <c r="K83" s="9"/>
      <c r="L83" s="9"/>
      <c r="M83" s="9"/>
      <c r="N83" s="9"/>
      <c r="O83" s="13">
        <v>179534</v>
      </c>
      <c r="P83" s="9">
        <v>84.14052321276256</v>
      </c>
      <c r="Q83" s="10">
        <v>6.138302463479377</v>
      </c>
      <c r="R83" s="14"/>
      <c r="S83" s="14">
        <v>12</v>
      </c>
      <c r="T83" s="13">
        <v>8860</v>
      </c>
      <c r="U83" s="9">
        <v>104.75289666587845</v>
      </c>
      <c r="V83" s="9">
        <v>4.934998384707074</v>
      </c>
      <c r="W83" s="9">
        <v>14.366851684523041</v>
      </c>
      <c r="X83" s="13">
        <v>10157</v>
      </c>
      <c r="Y83" s="9">
        <v>85.53263157894737</v>
      </c>
      <c r="Z83" s="9">
        <v>5.657424220481914</v>
      </c>
      <c r="AA83" s="9">
        <v>24.656357388316152</v>
      </c>
      <c r="AB83" s="13">
        <v>7929</v>
      </c>
      <c r="AC83" s="9">
        <v>83.41925302472383</v>
      </c>
      <c r="AD83" s="9">
        <v>4.416433656020587</v>
      </c>
      <c r="AE83" s="10">
        <v>16.551521387623108</v>
      </c>
    </row>
    <row r="84" spans="1:31" ht="12" customHeight="1" hidden="1">
      <c r="A84" s="15"/>
      <c r="B84" s="14" t="s">
        <v>24</v>
      </c>
      <c r="C84" s="13">
        <v>88711</v>
      </c>
      <c r="D84" s="15"/>
      <c r="E84" s="9">
        <v>4.82966253719114</v>
      </c>
      <c r="F84" s="15"/>
      <c r="G84" s="13">
        <v>347151</v>
      </c>
      <c r="H84" s="15"/>
      <c r="I84" s="9">
        <v>18.899822789151756</v>
      </c>
      <c r="J84" s="15"/>
      <c r="K84" s="15"/>
      <c r="L84" s="15"/>
      <c r="M84" s="15"/>
      <c r="N84" s="15"/>
      <c r="O84" s="13">
        <v>1836795</v>
      </c>
      <c r="P84" s="15"/>
      <c r="Q84" s="16"/>
      <c r="R84" s="15"/>
      <c r="S84" s="14" t="s">
        <v>24</v>
      </c>
      <c r="T84" s="13">
        <v>86613</v>
      </c>
      <c r="U84" s="15"/>
      <c r="V84" s="9">
        <v>4.7154418429928215</v>
      </c>
      <c r="W84" s="15"/>
      <c r="X84" s="13">
        <v>91496</v>
      </c>
      <c r="Y84" s="15"/>
      <c r="Z84" s="9">
        <v>4.981285336687001</v>
      </c>
      <c r="AA84" s="15"/>
      <c r="AB84" s="13">
        <v>80331</v>
      </c>
      <c r="AC84" s="15"/>
      <c r="AD84" s="9">
        <v>4.373433072280793</v>
      </c>
      <c r="AE84" s="16"/>
    </row>
    <row r="85" spans="1:31" ht="12" customHeight="1" hidden="1">
      <c r="A85" s="17" t="s">
        <v>16</v>
      </c>
      <c r="B85" s="18" t="s">
        <v>21</v>
      </c>
      <c r="C85" s="1">
        <v>5910</v>
      </c>
      <c r="D85" s="19">
        <v>47.96299302061354</v>
      </c>
      <c r="E85" s="19">
        <v>4.642904840090815</v>
      </c>
      <c r="F85" s="19">
        <v>18.7462326702833</v>
      </c>
      <c r="G85" s="1">
        <v>21996</v>
      </c>
      <c r="H85" s="19">
        <v>52.17267552182163</v>
      </c>
      <c r="I85" s="19">
        <v>17.280090501292314</v>
      </c>
      <c r="J85" s="19">
        <v>8.168182935824934</v>
      </c>
      <c r="K85" s="19"/>
      <c r="L85" s="19"/>
      <c r="M85" s="19"/>
      <c r="N85" s="19"/>
      <c r="O85" s="1">
        <v>127291</v>
      </c>
      <c r="P85" s="19">
        <v>59.65628427081088</v>
      </c>
      <c r="Q85" s="20">
        <v>-0.8080855308272551</v>
      </c>
      <c r="R85" s="17" t="s">
        <v>16</v>
      </c>
      <c r="S85" s="18" t="s">
        <v>21</v>
      </c>
      <c r="T85" s="1">
        <v>5177</v>
      </c>
      <c r="U85" s="19">
        <v>61.208323480728296</v>
      </c>
      <c r="V85" s="19">
        <v>4.0670589436802285</v>
      </c>
      <c r="W85" s="19">
        <v>-1.8205954864403566</v>
      </c>
      <c r="X85" s="1">
        <v>5873</v>
      </c>
      <c r="Y85" s="19">
        <v>49.45684210526316</v>
      </c>
      <c r="Z85" s="19">
        <v>4.613837584746761</v>
      </c>
      <c r="AA85" s="19">
        <v>13.861962000775494</v>
      </c>
      <c r="AB85" s="1">
        <v>5036</v>
      </c>
      <c r="AC85" s="19">
        <v>52.98264071541294</v>
      </c>
      <c r="AD85" s="19">
        <v>3.956289132774509</v>
      </c>
      <c r="AE85" s="20">
        <v>2.2122995737771465</v>
      </c>
    </row>
    <row r="86" spans="1:31" ht="12" customHeight="1" hidden="1">
      <c r="A86" s="14"/>
      <c r="B86" s="12" t="s">
        <v>11</v>
      </c>
      <c r="C86" s="1">
        <v>7551</v>
      </c>
      <c r="D86" s="19">
        <v>61.28063626034734</v>
      </c>
      <c r="E86" s="19">
        <v>5.005933400070273</v>
      </c>
      <c r="F86" s="19">
        <v>26.758435454087625</v>
      </c>
      <c r="G86" s="1">
        <v>27593</v>
      </c>
      <c r="H86" s="19">
        <v>65.44829222011386</v>
      </c>
      <c r="I86" s="19">
        <v>18.292771859109923</v>
      </c>
      <c r="J86" s="19">
        <v>14.646002991524016</v>
      </c>
      <c r="K86" s="19"/>
      <c r="L86" s="19"/>
      <c r="M86" s="19"/>
      <c r="N86" s="19"/>
      <c r="O86" s="1">
        <v>150841</v>
      </c>
      <c r="P86" s="19">
        <v>70.69324285058161</v>
      </c>
      <c r="Q86" s="20">
        <v>4.674369383435689</v>
      </c>
      <c r="R86" s="14"/>
      <c r="S86" s="12" t="s">
        <v>11</v>
      </c>
      <c r="T86" s="1">
        <v>6320</v>
      </c>
      <c r="U86" s="19">
        <v>74.7221565381887</v>
      </c>
      <c r="V86" s="19">
        <v>4.189842284259584</v>
      </c>
      <c r="W86" s="19">
        <v>7.154967785690064</v>
      </c>
      <c r="X86" s="1">
        <v>7449</v>
      </c>
      <c r="Y86" s="19">
        <v>62.728421052631575</v>
      </c>
      <c r="Z86" s="19">
        <v>4.93831252776102</v>
      </c>
      <c r="AA86" s="19">
        <v>17.957244655581945</v>
      </c>
      <c r="AB86" s="1">
        <v>6273</v>
      </c>
      <c r="AC86" s="19">
        <v>65.99684376643872</v>
      </c>
      <c r="AD86" s="19">
        <v>4.158683647019046</v>
      </c>
      <c r="AE86" s="20">
        <v>6.358087487283825</v>
      </c>
    </row>
    <row r="87" spans="1:31" ht="12" customHeight="1" hidden="1">
      <c r="A87" s="14"/>
      <c r="B87" s="12" t="s">
        <v>12</v>
      </c>
      <c r="C87" s="1">
        <v>12410</v>
      </c>
      <c r="D87" s="19">
        <v>100.7141697776335</v>
      </c>
      <c r="E87" s="19">
        <v>5.374458115171909</v>
      </c>
      <c r="F87" s="19">
        <v>-9.203980099502488</v>
      </c>
      <c r="G87" s="1">
        <v>45016</v>
      </c>
      <c r="H87" s="19">
        <v>106.77419354838709</v>
      </c>
      <c r="I87" s="19">
        <v>19.4952946424318</v>
      </c>
      <c r="J87" s="19">
        <v>-25.384959639323068</v>
      </c>
      <c r="K87" s="19"/>
      <c r="L87" s="19"/>
      <c r="M87" s="19"/>
      <c r="N87" s="19"/>
      <c r="O87" s="1">
        <v>230907</v>
      </c>
      <c r="P87" s="19">
        <v>108.21702737915584</v>
      </c>
      <c r="Q87" s="20">
        <v>-16.087217225402018</v>
      </c>
      <c r="R87" s="14"/>
      <c r="S87" s="12" t="s">
        <v>12</v>
      </c>
      <c r="T87" s="1">
        <v>10727</v>
      </c>
      <c r="U87" s="19">
        <v>126.82667297233388</v>
      </c>
      <c r="V87" s="19">
        <v>4.64559324749791</v>
      </c>
      <c r="W87" s="19">
        <v>-33.12344139650873</v>
      </c>
      <c r="X87" s="1">
        <v>12079</v>
      </c>
      <c r="Y87" s="19">
        <v>101.7178947368421</v>
      </c>
      <c r="Z87" s="19">
        <v>5.231110360448145</v>
      </c>
      <c r="AA87" s="19">
        <v>-31.741636528028934</v>
      </c>
      <c r="AB87" s="1">
        <v>9800</v>
      </c>
      <c r="AC87" s="19">
        <v>103.10362966859547</v>
      </c>
      <c r="AD87" s="19">
        <v>4.244132919313836</v>
      </c>
      <c r="AE87" s="20">
        <v>-24.189680513653595</v>
      </c>
    </row>
    <row r="88" spans="1:31" ht="12" customHeight="1" hidden="1">
      <c r="A88" s="14"/>
      <c r="B88" s="12" t="s">
        <v>13</v>
      </c>
      <c r="C88" s="1">
        <v>13629</v>
      </c>
      <c r="D88" s="19">
        <v>110.60704431098847</v>
      </c>
      <c r="E88" s="19">
        <v>7.879765497623755</v>
      </c>
      <c r="F88" s="19">
        <v>101.91111111111111</v>
      </c>
      <c r="G88" s="1">
        <v>43492</v>
      </c>
      <c r="H88" s="19">
        <v>103.15939278937381</v>
      </c>
      <c r="I88" s="19">
        <v>25.145407661798547</v>
      </c>
      <c r="J88" s="19">
        <v>85.41160421196231</v>
      </c>
      <c r="K88" s="19"/>
      <c r="L88" s="19"/>
      <c r="M88" s="19"/>
      <c r="N88" s="19"/>
      <c r="O88" s="1">
        <v>172962</v>
      </c>
      <c r="P88" s="19">
        <v>81.06048534498112</v>
      </c>
      <c r="Q88" s="20">
        <v>16.335631410795358</v>
      </c>
      <c r="R88" s="14"/>
      <c r="S88" s="12" t="s">
        <v>13</v>
      </c>
      <c r="T88" s="1">
        <v>10272</v>
      </c>
      <c r="U88" s="19">
        <v>121.44715062662567</v>
      </c>
      <c r="V88" s="19">
        <v>5.938876747493669</v>
      </c>
      <c r="W88" s="19">
        <v>71.6004009355162</v>
      </c>
      <c r="X88" s="1">
        <v>10722</v>
      </c>
      <c r="Y88" s="19">
        <v>90.29052631578948</v>
      </c>
      <c r="Z88" s="19">
        <v>6.199049502202796</v>
      </c>
      <c r="AA88" s="19">
        <v>92.18497938698692</v>
      </c>
      <c r="AB88" s="1">
        <v>8869</v>
      </c>
      <c r="AC88" s="19">
        <v>93.30878485007891</v>
      </c>
      <c r="AD88" s="19">
        <v>5.127715914478325</v>
      </c>
      <c r="AE88" s="20">
        <v>72.48152469856088</v>
      </c>
    </row>
    <row r="89" spans="1:31" ht="12" customHeight="1" hidden="1">
      <c r="A89" s="14"/>
      <c r="B89" s="12" t="s">
        <v>14</v>
      </c>
      <c r="C89" s="1">
        <v>9235</v>
      </c>
      <c r="D89" s="19">
        <v>74.94724882324299</v>
      </c>
      <c r="E89" s="19">
        <v>6.592002512598684</v>
      </c>
      <c r="F89" s="19">
        <v>35.35101861351312</v>
      </c>
      <c r="G89" s="1">
        <v>31328</v>
      </c>
      <c r="H89" s="19">
        <v>74.30740037950663</v>
      </c>
      <c r="I89" s="19">
        <v>22.36212828529416</v>
      </c>
      <c r="J89" s="19">
        <v>25.201822396291263</v>
      </c>
      <c r="K89" s="19"/>
      <c r="L89" s="19"/>
      <c r="M89" s="19"/>
      <c r="N89" s="19"/>
      <c r="O89" s="1">
        <v>140094</v>
      </c>
      <c r="P89" s="19">
        <v>65.65654672078135</v>
      </c>
      <c r="Q89" s="20">
        <v>6.622118377691353</v>
      </c>
      <c r="R89" s="14"/>
      <c r="S89" s="12" t="s">
        <v>14</v>
      </c>
      <c r="T89" s="1">
        <v>7514</v>
      </c>
      <c r="U89" s="19">
        <v>88.83896902340979</v>
      </c>
      <c r="V89" s="19">
        <v>5.363541622053765</v>
      </c>
      <c r="W89" s="19">
        <v>17.718940936863543</v>
      </c>
      <c r="X89" s="1">
        <v>8272</v>
      </c>
      <c r="Y89" s="19">
        <v>69.65894736842105</v>
      </c>
      <c r="Z89" s="19">
        <v>5.904606906791154</v>
      </c>
      <c r="AA89" s="19">
        <v>30.968967701076632</v>
      </c>
      <c r="AB89" s="1">
        <v>6307</v>
      </c>
      <c r="AC89" s="19">
        <v>66.35455023671751</v>
      </c>
      <c r="AD89" s="19">
        <v>4.501977243850557</v>
      </c>
      <c r="AE89" s="20">
        <v>14.672727272727274</v>
      </c>
    </row>
    <row r="90" spans="1:31" ht="12" customHeight="1" hidden="1">
      <c r="A90" s="14"/>
      <c r="B90" s="12" t="s">
        <v>15</v>
      </c>
      <c r="C90" s="1">
        <v>7711</v>
      </c>
      <c r="D90" s="19">
        <v>62.57912676513553</v>
      </c>
      <c r="E90" s="19">
        <v>5.77845388327688</v>
      </c>
      <c r="F90" s="19">
        <v>6.785763744633708</v>
      </c>
      <c r="G90" s="1">
        <v>25920</v>
      </c>
      <c r="H90" s="19">
        <v>61.48007590132827</v>
      </c>
      <c r="I90" s="19">
        <v>19.42387818110968</v>
      </c>
      <c r="J90" s="19">
        <v>-2.07782395164337</v>
      </c>
      <c r="K90" s="19"/>
      <c r="L90" s="19"/>
      <c r="M90" s="19"/>
      <c r="N90" s="19"/>
      <c r="O90" s="1">
        <v>133444</v>
      </c>
      <c r="P90" s="19">
        <v>62.53995332139811</v>
      </c>
      <c r="Q90" s="20">
        <v>-1.779747096318323</v>
      </c>
      <c r="R90" s="14"/>
      <c r="S90" s="12" t="s">
        <v>15</v>
      </c>
      <c r="T90" s="1">
        <v>6030</v>
      </c>
      <c r="U90" s="19">
        <v>71.29344998817687</v>
      </c>
      <c r="V90" s="19">
        <v>4.518749437966488</v>
      </c>
      <c r="W90" s="19">
        <v>-0.9364218827008379</v>
      </c>
      <c r="X90" s="1">
        <v>6390</v>
      </c>
      <c r="Y90" s="19">
        <v>53.810526315789474</v>
      </c>
      <c r="Z90" s="19">
        <v>4.788525523815233</v>
      </c>
      <c r="AA90" s="19">
        <v>-1.7225469086434944</v>
      </c>
      <c r="AB90" s="1">
        <v>5789</v>
      </c>
      <c r="AC90" s="19">
        <v>60.904786954234616</v>
      </c>
      <c r="AD90" s="19">
        <v>4.338149336051077</v>
      </c>
      <c r="AE90" s="20">
        <v>-13.078078078078079</v>
      </c>
    </row>
    <row r="91" spans="1:31" ht="12" customHeight="1" hidden="1">
      <c r="A91" s="14"/>
      <c r="B91" s="12" t="s">
        <v>16</v>
      </c>
      <c r="C91" s="1">
        <v>7763</v>
      </c>
      <c r="D91" s="19">
        <v>63.00113617919168</v>
      </c>
      <c r="E91" s="19">
        <v>5.536537007716776</v>
      </c>
      <c r="F91" s="19">
        <v>7.864387939419203</v>
      </c>
      <c r="G91" s="1">
        <v>27367</v>
      </c>
      <c r="H91" s="19">
        <v>64.91223908918407</v>
      </c>
      <c r="I91" s="19">
        <v>19.518022451395723</v>
      </c>
      <c r="J91" s="19">
        <v>-2.8125998792570757</v>
      </c>
      <c r="K91" s="19"/>
      <c r="L91" s="19"/>
      <c r="M91" s="19"/>
      <c r="N91" s="19"/>
      <c r="O91" s="1">
        <v>140214</v>
      </c>
      <c r="P91" s="19">
        <v>65.71278600016872</v>
      </c>
      <c r="Q91" s="20">
        <v>-0.5743703199455411</v>
      </c>
      <c r="R91" s="14"/>
      <c r="S91" s="12" t="s">
        <v>16</v>
      </c>
      <c r="T91" s="1">
        <v>6154</v>
      </c>
      <c r="U91" s="19">
        <v>72.75951761645779</v>
      </c>
      <c r="V91" s="19">
        <v>4.389005377494402</v>
      </c>
      <c r="W91" s="19">
        <v>-2.903124013884506</v>
      </c>
      <c r="X91" s="1">
        <v>7296</v>
      </c>
      <c r="Y91" s="19">
        <v>61.44</v>
      </c>
      <c r="Z91" s="19">
        <v>5.203474688690145</v>
      </c>
      <c r="AA91" s="19">
        <v>-0.4095004095004095</v>
      </c>
      <c r="AB91" s="1">
        <v>6154</v>
      </c>
      <c r="AC91" s="19">
        <v>64.7448711204629</v>
      </c>
      <c r="AD91" s="19">
        <v>4.389005377494402</v>
      </c>
      <c r="AE91" s="20">
        <v>-15.675527541792272</v>
      </c>
    </row>
    <row r="92" spans="1:31" ht="12" customHeight="1" hidden="1">
      <c r="A92" s="14"/>
      <c r="B92" s="12" t="s">
        <v>22</v>
      </c>
      <c r="C92" s="1">
        <v>8314</v>
      </c>
      <c r="D92" s="19">
        <v>67.47281285505599</v>
      </c>
      <c r="E92" s="19">
        <v>5.879274743303256</v>
      </c>
      <c r="F92" s="19">
        <v>22.31867000147124</v>
      </c>
      <c r="G92" s="1">
        <v>28942</v>
      </c>
      <c r="H92" s="19">
        <v>68.64800759013283</v>
      </c>
      <c r="I92" s="19">
        <v>20.466438491782878</v>
      </c>
      <c r="J92" s="19">
        <v>6.018535477490018</v>
      </c>
      <c r="K92" s="19"/>
      <c r="L92" s="19"/>
      <c r="M92" s="19"/>
      <c r="N92" s="19"/>
      <c r="O92" s="1">
        <v>141412</v>
      </c>
      <c r="P92" s="19">
        <v>66.27424147271927</v>
      </c>
      <c r="Q92" s="20">
        <v>-1.346430215847414</v>
      </c>
      <c r="R92" s="14"/>
      <c r="S92" s="12" t="s">
        <v>22</v>
      </c>
      <c r="T92" s="1">
        <v>6802</v>
      </c>
      <c r="U92" s="19">
        <v>80.42090328682903</v>
      </c>
      <c r="V92" s="19">
        <v>4.810058552315221</v>
      </c>
      <c r="W92" s="19">
        <v>-2.4942660550458715</v>
      </c>
      <c r="X92" s="1">
        <v>7737</v>
      </c>
      <c r="Y92" s="19">
        <v>65.15368421052632</v>
      </c>
      <c r="Z92" s="19">
        <v>5.47124713602806</v>
      </c>
      <c r="AA92" s="19">
        <v>7.847783663228325</v>
      </c>
      <c r="AB92" s="1">
        <v>6089</v>
      </c>
      <c r="AC92" s="19">
        <v>64.06102051551815</v>
      </c>
      <c r="AD92" s="19">
        <v>4.305858060136339</v>
      </c>
      <c r="AE92" s="20">
        <v>-4.140428211586902</v>
      </c>
    </row>
    <row r="93" spans="1:31" ht="12" customHeight="1" hidden="1">
      <c r="A93" s="14"/>
      <c r="B93" s="12" t="s">
        <v>23</v>
      </c>
      <c r="C93" s="1">
        <v>7597</v>
      </c>
      <c r="D93" s="19">
        <v>61.653952280473945</v>
      </c>
      <c r="E93" s="19">
        <v>5.652109218064132</v>
      </c>
      <c r="F93" s="19">
        <v>23.790125468469935</v>
      </c>
      <c r="G93" s="1">
        <v>26573</v>
      </c>
      <c r="H93" s="19">
        <v>63.02893738140417</v>
      </c>
      <c r="I93" s="19">
        <v>19.770106390893535</v>
      </c>
      <c r="J93" s="19">
        <v>10.513620295279685</v>
      </c>
      <c r="K93" s="19"/>
      <c r="L93" s="19"/>
      <c r="M93" s="19"/>
      <c r="N93" s="19"/>
      <c r="O93" s="1">
        <v>134410</v>
      </c>
      <c r="P93" s="19">
        <v>62.99267952046641</v>
      </c>
      <c r="Q93" s="20">
        <v>2.835414371404089</v>
      </c>
      <c r="R93" s="14"/>
      <c r="S93" s="12" t="s">
        <v>23</v>
      </c>
      <c r="T93" s="1">
        <v>6458</v>
      </c>
      <c r="U93" s="19">
        <v>76.35374793095295</v>
      </c>
      <c r="V93" s="19">
        <v>4.804702031098876</v>
      </c>
      <c r="W93" s="19">
        <v>3.8430615854639005</v>
      </c>
      <c r="X93" s="1">
        <v>6832</v>
      </c>
      <c r="Y93" s="19">
        <v>57.53263157894737</v>
      </c>
      <c r="Z93" s="19">
        <v>5.082955137266572</v>
      </c>
      <c r="AA93" s="19">
        <v>15.99320882852292</v>
      </c>
      <c r="AB93" s="1">
        <v>5686</v>
      </c>
      <c r="AC93" s="19">
        <v>59.8211467648606</v>
      </c>
      <c r="AD93" s="19">
        <v>4.230340004463954</v>
      </c>
      <c r="AE93" s="20">
        <v>-1.9486118296257977</v>
      </c>
    </row>
    <row r="94" spans="1:31" ht="12" customHeight="1" hidden="1">
      <c r="A94" s="14"/>
      <c r="B94" s="14">
        <v>10</v>
      </c>
      <c r="C94" s="1">
        <v>9196</v>
      </c>
      <c r="D94" s="19">
        <v>74.63074176270086</v>
      </c>
      <c r="E94" s="19">
        <v>6.13283360120576</v>
      </c>
      <c r="F94" s="19">
        <v>35.8546314078889</v>
      </c>
      <c r="G94" s="1">
        <v>30832</v>
      </c>
      <c r="H94" s="19">
        <v>73.13092979127134</v>
      </c>
      <c r="I94" s="19">
        <v>20.56193188259852</v>
      </c>
      <c r="J94" s="19">
        <v>21.601262078485505</v>
      </c>
      <c r="K94" s="19"/>
      <c r="L94" s="19"/>
      <c r="M94" s="19"/>
      <c r="N94" s="19"/>
      <c r="O94" s="1">
        <v>149947</v>
      </c>
      <c r="P94" s="19">
        <v>70.27426021914572</v>
      </c>
      <c r="Q94" s="20">
        <v>11.182210490412706</v>
      </c>
      <c r="R94" s="14"/>
      <c r="S94" s="14">
        <v>10</v>
      </c>
      <c r="T94" s="1">
        <v>7271</v>
      </c>
      <c r="U94" s="19">
        <v>85.96594939702057</v>
      </c>
      <c r="V94" s="19">
        <v>4.849046663154315</v>
      </c>
      <c r="W94" s="19">
        <v>18.884892086330936</v>
      </c>
      <c r="X94" s="1">
        <v>7720</v>
      </c>
      <c r="Y94" s="19">
        <v>65.01052631578948</v>
      </c>
      <c r="Z94" s="19">
        <v>5.148485798315405</v>
      </c>
      <c r="AA94" s="19">
        <v>16.24755307935552</v>
      </c>
      <c r="AB94" s="1">
        <v>6645</v>
      </c>
      <c r="AC94" s="19">
        <v>69.9105733824303</v>
      </c>
      <c r="AD94" s="19">
        <v>4.43156581992304</v>
      </c>
      <c r="AE94" s="20">
        <v>13.998970663921769</v>
      </c>
    </row>
    <row r="95" spans="1:31" ht="12" customHeight="1" hidden="1">
      <c r="A95" s="14"/>
      <c r="B95" s="14">
        <v>11</v>
      </c>
      <c r="C95" s="1">
        <v>9321</v>
      </c>
      <c r="D95" s="19">
        <v>75.64518746956664</v>
      </c>
      <c r="E95" s="19">
        <v>6.229948668591594</v>
      </c>
      <c r="F95" s="19">
        <v>27.492819039803035</v>
      </c>
      <c r="G95" s="1">
        <v>30662</v>
      </c>
      <c r="H95" s="19">
        <v>72.72770398481974</v>
      </c>
      <c r="I95" s="19">
        <v>20.493797454817667</v>
      </c>
      <c r="J95" s="19">
        <v>15.444277108433734</v>
      </c>
      <c r="K95" s="19"/>
      <c r="L95" s="19"/>
      <c r="M95" s="19"/>
      <c r="N95" s="19"/>
      <c r="O95" s="1">
        <v>149616</v>
      </c>
      <c r="P95" s="19">
        <v>70.1191335401689</v>
      </c>
      <c r="Q95" s="20">
        <v>4.053913079763817</v>
      </c>
      <c r="R95" s="14"/>
      <c r="S95" s="14">
        <v>11</v>
      </c>
      <c r="T95" s="1">
        <v>7431</v>
      </c>
      <c r="U95" s="19">
        <v>87.85764956254434</v>
      </c>
      <c r="V95" s="19">
        <v>4.966714789862047</v>
      </c>
      <c r="W95" s="19">
        <v>15.441976075811715</v>
      </c>
      <c r="X95" s="1">
        <v>7537</v>
      </c>
      <c r="Y95" s="19">
        <v>63.469473684210534</v>
      </c>
      <c r="Z95" s="19">
        <v>5.037562827505079</v>
      </c>
      <c r="AA95" s="19">
        <v>11.791753188964698</v>
      </c>
      <c r="AB95" s="1">
        <v>6373</v>
      </c>
      <c r="AC95" s="19">
        <v>67.04892162019989</v>
      </c>
      <c r="AD95" s="19">
        <v>4.259571168858946</v>
      </c>
      <c r="AE95" s="20">
        <v>4.991762767710049</v>
      </c>
    </row>
    <row r="96" spans="1:31" ht="12" customHeight="1" hidden="1">
      <c r="A96" s="14"/>
      <c r="B96" s="14">
        <v>12</v>
      </c>
      <c r="C96" s="1">
        <v>10740</v>
      </c>
      <c r="D96" s="19">
        <v>87.16117513390684</v>
      </c>
      <c r="E96" s="19">
        <v>6.075244791637205</v>
      </c>
      <c r="F96" s="19">
        <v>17.9701230228471</v>
      </c>
      <c r="G96" s="1">
        <v>36745</v>
      </c>
      <c r="H96" s="19">
        <v>87.15607210626186</v>
      </c>
      <c r="I96" s="19">
        <v>20.785369633958016</v>
      </c>
      <c r="J96" s="19">
        <v>1.927877947295423</v>
      </c>
      <c r="K96" s="19"/>
      <c r="L96" s="19"/>
      <c r="M96" s="19"/>
      <c r="N96" s="19"/>
      <c r="O96" s="1">
        <v>176783</v>
      </c>
      <c r="P96" s="19">
        <v>82.85123773280718</v>
      </c>
      <c r="Q96" s="20">
        <v>-1.532300288524736</v>
      </c>
      <c r="R96" s="14"/>
      <c r="S96" s="14">
        <v>12</v>
      </c>
      <c r="T96" s="1">
        <v>8914</v>
      </c>
      <c r="U96" s="19">
        <v>105.39134547174274</v>
      </c>
      <c r="V96" s="19">
        <v>5.042340044008756</v>
      </c>
      <c r="W96" s="19">
        <v>0.6094808126410836</v>
      </c>
      <c r="X96" s="1">
        <v>9078</v>
      </c>
      <c r="Y96" s="19">
        <v>76.44631578947369</v>
      </c>
      <c r="Z96" s="19">
        <v>5.135109145110107</v>
      </c>
      <c r="AA96" s="19">
        <v>-10.623215516392635</v>
      </c>
      <c r="AB96" s="1">
        <v>8013</v>
      </c>
      <c r="AC96" s="19">
        <v>84.30299842188322</v>
      </c>
      <c r="AD96" s="19">
        <v>4.532675653201948</v>
      </c>
      <c r="AE96" s="20">
        <v>1.0594021944759744</v>
      </c>
    </row>
    <row r="97" spans="1:31" ht="12" customHeight="1" hidden="1">
      <c r="A97" s="15"/>
      <c r="B97" s="14" t="s">
        <v>24</v>
      </c>
      <c r="C97" s="13">
        <v>109377</v>
      </c>
      <c r="D97" s="15"/>
      <c r="E97" s="9">
        <v>5.91892185867253</v>
      </c>
      <c r="F97" s="15"/>
      <c r="G97" s="13">
        <v>376466</v>
      </c>
      <c r="H97" s="15"/>
      <c r="I97" s="9">
        <v>20.372407694917694</v>
      </c>
      <c r="J97" s="15"/>
      <c r="K97" s="15"/>
      <c r="L97" s="15"/>
      <c r="M97" s="15"/>
      <c r="N97" s="15"/>
      <c r="O97" s="13">
        <v>1847921</v>
      </c>
      <c r="P97" s="15"/>
      <c r="Q97" s="16"/>
      <c r="R97" s="15"/>
      <c r="S97" s="14" t="s">
        <v>24</v>
      </c>
      <c r="T97" s="13">
        <v>89070</v>
      </c>
      <c r="U97" s="15"/>
      <c r="V97" s="9">
        <v>4.820011245069459</v>
      </c>
      <c r="W97" s="15"/>
      <c r="X97" s="13">
        <v>96985</v>
      </c>
      <c r="Y97" s="15"/>
      <c r="Z97" s="9">
        <v>5.248330421051549</v>
      </c>
      <c r="AA97" s="15"/>
      <c r="AB97" s="13">
        <v>81034</v>
      </c>
      <c r="AC97" s="15"/>
      <c r="AD97" s="9">
        <v>4.385144170124155</v>
      </c>
      <c r="AE97" s="16"/>
    </row>
    <row r="98" spans="1:31" ht="12" customHeight="1" hidden="1">
      <c r="A98" s="17" t="s">
        <v>17</v>
      </c>
      <c r="B98" s="18" t="s">
        <v>21</v>
      </c>
      <c r="C98" s="1">
        <v>7167</v>
      </c>
      <c r="D98" s="19">
        <v>58.164259048855705</v>
      </c>
      <c r="E98" s="19">
        <v>5.328783012134189</v>
      </c>
      <c r="F98" s="19">
        <v>21.269035532994923</v>
      </c>
      <c r="G98" s="1">
        <v>24034</v>
      </c>
      <c r="H98" s="19">
        <v>57.00664136622391</v>
      </c>
      <c r="I98" s="19">
        <v>17.869676421603618</v>
      </c>
      <c r="J98" s="19">
        <v>9.265320967448627</v>
      </c>
      <c r="K98" s="19"/>
      <c r="L98" s="19"/>
      <c r="M98" s="19"/>
      <c r="N98" s="19"/>
      <c r="O98" s="1">
        <v>134496</v>
      </c>
      <c r="P98" s="19">
        <v>63.03298433736069</v>
      </c>
      <c r="Q98" s="20">
        <v>5.660258777132712</v>
      </c>
      <c r="R98" s="17" t="s">
        <v>17</v>
      </c>
      <c r="S98" s="18" t="s">
        <v>21</v>
      </c>
      <c r="T98" s="1">
        <v>5598</v>
      </c>
      <c r="U98" s="19">
        <v>66.18585954126272</v>
      </c>
      <c r="V98" s="19">
        <v>4.16220556745182</v>
      </c>
      <c r="W98" s="19">
        <v>8.13212285107205</v>
      </c>
      <c r="X98" s="1">
        <v>6241</v>
      </c>
      <c r="Y98" s="19">
        <v>52.555789473684214</v>
      </c>
      <c r="Z98" s="19">
        <v>4.640286699976207</v>
      </c>
      <c r="AA98" s="19">
        <v>6.2659628809807595</v>
      </c>
      <c r="AB98" s="1">
        <v>5028</v>
      </c>
      <c r="AC98" s="19">
        <v>52.89847448711205</v>
      </c>
      <c r="AD98" s="19">
        <v>3.738401142041399</v>
      </c>
      <c r="AE98" s="20">
        <v>-0.15885623510722796</v>
      </c>
    </row>
    <row r="99" spans="1:31" ht="12" customHeight="1" hidden="1">
      <c r="A99" s="14"/>
      <c r="B99" s="12" t="s">
        <v>11</v>
      </c>
      <c r="C99" s="1">
        <v>8852</v>
      </c>
      <c r="D99" s="19">
        <v>71.83898717740627</v>
      </c>
      <c r="E99" s="19">
        <v>5.415425274839563</v>
      </c>
      <c r="F99" s="19">
        <v>17.22950602569196</v>
      </c>
      <c r="G99" s="1">
        <v>31231</v>
      </c>
      <c r="H99" s="19">
        <v>74.07732447817837</v>
      </c>
      <c r="I99" s="19">
        <v>19.10632023932607</v>
      </c>
      <c r="J99" s="19">
        <v>13.184503316058422</v>
      </c>
      <c r="K99" s="19"/>
      <c r="L99" s="19"/>
      <c r="M99" s="19"/>
      <c r="N99" s="19"/>
      <c r="O99" s="1">
        <v>163459</v>
      </c>
      <c r="P99" s="19">
        <v>76.60680307816322</v>
      </c>
      <c r="Q99" s="20">
        <v>8.365099674491683</v>
      </c>
      <c r="R99" s="14"/>
      <c r="S99" s="12" t="s">
        <v>11</v>
      </c>
      <c r="T99" s="1">
        <v>7689</v>
      </c>
      <c r="U99" s="19">
        <v>90.9080160794514</v>
      </c>
      <c r="V99" s="19">
        <v>4.703931872824378</v>
      </c>
      <c r="W99" s="19">
        <v>21.66139240506329</v>
      </c>
      <c r="X99" s="1">
        <v>7821</v>
      </c>
      <c r="Y99" s="19">
        <v>65.86105263157894</v>
      </c>
      <c r="Z99" s="19">
        <v>4.784686068065999</v>
      </c>
      <c r="AA99" s="19">
        <v>4.993958920660491</v>
      </c>
      <c r="AB99" s="1">
        <v>6869</v>
      </c>
      <c r="AC99" s="19">
        <v>72.26722777485534</v>
      </c>
      <c r="AD99" s="19">
        <v>4.202277023596132</v>
      </c>
      <c r="AE99" s="20">
        <v>9.501036186832456</v>
      </c>
    </row>
    <row r="100" spans="1:31" ht="12" customHeight="1" hidden="1">
      <c r="A100" s="14"/>
      <c r="B100" s="12" t="s">
        <v>12</v>
      </c>
      <c r="C100" s="1">
        <v>12326</v>
      </c>
      <c r="D100" s="19">
        <v>100.0324622626197</v>
      </c>
      <c r="E100" s="19">
        <v>5.464330679339635</v>
      </c>
      <c r="F100" s="19">
        <v>-0.676873489121676</v>
      </c>
      <c r="G100" s="1">
        <v>46088</v>
      </c>
      <c r="H100" s="19">
        <v>109.31688804554081</v>
      </c>
      <c r="I100" s="19">
        <v>20.431613852783148</v>
      </c>
      <c r="J100" s="19">
        <v>2.381375510929447</v>
      </c>
      <c r="K100" s="19"/>
      <c r="L100" s="19"/>
      <c r="M100" s="19"/>
      <c r="N100" s="19"/>
      <c r="O100" s="1">
        <v>225572</v>
      </c>
      <c r="P100" s="19">
        <v>105.71672274972583</v>
      </c>
      <c r="Q100" s="20">
        <v>-2.31045399229993</v>
      </c>
      <c r="R100" s="14"/>
      <c r="S100" s="12" t="s">
        <v>12</v>
      </c>
      <c r="T100" s="1">
        <v>11201</v>
      </c>
      <c r="U100" s="19">
        <v>132.43083471269804</v>
      </c>
      <c r="V100" s="19">
        <v>4.9655985671980565</v>
      </c>
      <c r="W100" s="19">
        <v>4.418756409061247</v>
      </c>
      <c r="X100" s="1">
        <v>12548</v>
      </c>
      <c r="Y100" s="19">
        <v>105.66736842105261</v>
      </c>
      <c r="Z100" s="19">
        <v>5.562747149468906</v>
      </c>
      <c r="AA100" s="19">
        <v>3.8827717526285292</v>
      </c>
      <c r="AB100" s="1">
        <v>10013</v>
      </c>
      <c r="AC100" s="19">
        <v>105.3445554971068</v>
      </c>
      <c r="AD100" s="19">
        <v>4.43893745677655</v>
      </c>
      <c r="AE100" s="20">
        <v>2.173469387755102</v>
      </c>
    </row>
    <row r="101" spans="1:31" ht="12" customHeight="1" hidden="1">
      <c r="A101" s="14"/>
      <c r="B101" s="12" t="s">
        <v>13</v>
      </c>
      <c r="C101" s="1">
        <v>15111</v>
      </c>
      <c r="D101" s="19">
        <v>122.63431261158904</v>
      </c>
      <c r="E101" s="19">
        <v>7.768153193676905</v>
      </c>
      <c r="F101" s="19">
        <v>10.873871890821043</v>
      </c>
      <c r="G101" s="1">
        <v>47722</v>
      </c>
      <c r="H101" s="19">
        <v>113.19259962049335</v>
      </c>
      <c r="I101" s="19">
        <v>24.532579359979437</v>
      </c>
      <c r="J101" s="19">
        <v>9.725926607192127</v>
      </c>
      <c r="K101" s="19"/>
      <c r="L101" s="19"/>
      <c r="M101" s="19"/>
      <c r="N101" s="19"/>
      <c r="O101" s="1">
        <v>194525</v>
      </c>
      <c r="P101" s="19">
        <v>91.16621519022937</v>
      </c>
      <c r="Q101" s="20">
        <v>12.466900243984227</v>
      </c>
      <c r="R101" s="14"/>
      <c r="S101" s="12" t="s">
        <v>13</v>
      </c>
      <c r="T101" s="1">
        <v>12878</v>
      </c>
      <c r="U101" s="19">
        <v>152.258217072594</v>
      </c>
      <c r="V101" s="19">
        <v>6.620228762369876</v>
      </c>
      <c r="W101" s="19">
        <v>25.36993769470405</v>
      </c>
      <c r="X101" s="1">
        <v>10941</v>
      </c>
      <c r="Y101" s="19">
        <v>92.13473684210526</v>
      </c>
      <c r="Z101" s="19">
        <v>5.624469862485542</v>
      </c>
      <c r="AA101" s="19">
        <v>2.04252937884723</v>
      </c>
      <c r="AB101" s="1">
        <v>8792</v>
      </c>
      <c r="AC101" s="19">
        <v>92.49868490268281</v>
      </c>
      <c r="AD101" s="19">
        <v>4.519727541447114</v>
      </c>
      <c r="AE101" s="20">
        <v>-0.8681925808997633</v>
      </c>
    </row>
    <row r="102" spans="1:31" ht="12" customHeight="1" hidden="1">
      <c r="A102" s="14"/>
      <c r="B102" s="12" t="s">
        <v>14</v>
      </c>
      <c r="C102" s="1">
        <v>10866</v>
      </c>
      <c r="D102" s="19">
        <v>88.18373640642753</v>
      </c>
      <c r="E102" s="19">
        <v>6.847182925522866</v>
      </c>
      <c r="F102" s="19">
        <v>17.661072008662696</v>
      </c>
      <c r="G102" s="1">
        <v>37772</v>
      </c>
      <c r="H102" s="19">
        <v>89.59203036053131</v>
      </c>
      <c r="I102" s="19">
        <v>23.801932032288757</v>
      </c>
      <c r="J102" s="19">
        <v>20.569458631256385</v>
      </c>
      <c r="K102" s="19"/>
      <c r="L102" s="19"/>
      <c r="M102" s="19"/>
      <c r="N102" s="19"/>
      <c r="O102" s="1">
        <v>158693</v>
      </c>
      <c r="P102" s="19">
        <v>74.37316636516164</v>
      </c>
      <c r="Q102" s="20">
        <v>13.276086056504917</v>
      </c>
      <c r="R102" s="14"/>
      <c r="S102" s="12" t="s">
        <v>14</v>
      </c>
      <c r="T102" s="1">
        <v>10545</v>
      </c>
      <c r="U102" s="19">
        <v>124.67486403405059</v>
      </c>
      <c r="V102" s="19">
        <v>6.644905572394498</v>
      </c>
      <c r="W102" s="19">
        <v>40.33803566675539</v>
      </c>
      <c r="X102" s="1">
        <v>9329</v>
      </c>
      <c r="Y102" s="19">
        <v>78.56</v>
      </c>
      <c r="Z102" s="19">
        <v>5.87864619107333</v>
      </c>
      <c r="AA102" s="19">
        <v>12.778046421663444</v>
      </c>
      <c r="AB102" s="1">
        <v>7032</v>
      </c>
      <c r="AC102" s="19">
        <v>73.98211467648605</v>
      </c>
      <c r="AD102" s="19">
        <v>4.4311973432980665</v>
      </c>
      <c r="AE102" s="20">
        <v>11.495164103377201</v>
      </c>
    </row>
    <row r="103" spans="1:31" ht="12" customHeight="1" hidden="1">
      <c r="A103" s="14"/>
      <c r="B103" s="12" t="s">
        <v>15</v>
      </c>
      <c r="C103" s="1">
        <v>8682</v>
      </c>
      <c r="D103" s="19">
        <v>70.45934101606882</v>
      </c>
      <c r="E103" s="19">
        <v>6.48142618251314</v>
      </c>
      <c r="F103" s="19">
        <v>12.592400466865517</v>
      </c>
      <c r="G103" s="1">
        <v>29177</v>
      </c>
      <c r="H103" s="19">
        <v>69.20540796963947</v>
      </c>
      <c r="I103" s="19">
        <v>21.78168299092212</v>
      </c>
      <c r="J103" s="19">
        <v>12.565586419753085</v>
      </c>
      <c r="K103" s="19"/>
      <c r="L103" s="19"/>
      <c r="M103" s="19"/>
      <c r="N103" s="19"/>
      <c r="O103" s="1">
        <v>133952</v>
      </c>
      <c r="P103" s="19">
        <v>62.778032937471295</v>
      </c>
      <c r="Q103" s="20">
        <v>0.38068403225322983</v>
      </c>
      <c r="R103" s="14"/>
      <c r="S103" s="12" t="s">
        <v>15</v>
      </c>
      <c r="T103" s="1">
        <v>7547</v>
      </c>
      <c r="U103" s="19">
        <v>89.22913218254907</v>
      </c>
      <c r="V103" s="19">
        <v>5.634107740086001</v>
      </c>
      <c r="W103" s="19">
        <v>25.157545605306797</v>
      </c>
      <c r="X103" s="1">
        <v>7680</v>
      </c>
      <c r="Y103" s="19">
        <v>64.67368421052632</v>
      </c>
      <c r="Z103" s="19">
        <v>5.733397037744864</v>
      </c>
      <c r="AA103" s="19">
        <v>20.187793427230048</v>
      </c>
      <c r="AB103" s="1">
        <v>5268</v>
      </c>
      <c r="AC103" s="19">
        <v>55.42346133613888</v>
      </c>
      <c r="AD103" s="19">
        <v>3.9327520305781176</v>
      </c>
      <c r="AE103" s="20">
        <v>-8.999827258593884</v>
      </c>
    </row>
    <row r="104" spans="1:31" ht="12" customHeight="1" hidden="1">
      <c r="A104" s="14"/>
      <c r="B104" s="12" t="s">
        <v>16</v>
      </c>
      <c r="C104" s="1">
        <v>10030</v>
      </c>
      <c r="D104" s="19">
        <v>81.39912351890926</v>
      </c>
      <c r="E104" s="19">
        <v>6.15987422310659</v>
      </c>
      <c r="F104" s="19">
        <v>29.202627850057965</v>
      </c>
      <c r="G104" s="1">
        <v>34246</v>
      </c>
      <c r="H104" s="19">
        <v>81.22865275142314</v>
      </c>
      <c r="I104" s="19">
        <v>21.03200923674061</v>
      </c>
      <c r="J104" s="19">
        <v>25.136112836628055</v>
      </c>
      <c r="K104" s="19"/>
      <c r="L104" s="19"/>
      <c r="M104" s="19"/>
      <c r="N104" s="19"/>
      <c r="O104" s="1">
        <v>162828</v>
      </c>
      <c r="P104" s="19">
        <v>76.31107820071799</v>
      </c>
      <c r="Q104" s="20">
        <v>16.128204030981212</v>
      </c>
      <c r="R104" s="14"/>
      <c r="S104" s="12" t="s">
        <v>16</v>
      </c>
      <c r="T104" s="1">
        <v>8665</v>
      </c>
      <c r="U104" s="19">
        <v>102.44738708914637</v>
      </c>
      <c r="V104" s="19">
        <v>5.321566315375733</v>
      </c>
      <c r="W104" s="19">
        <v>40.802729931751706</v>
      </c>
      <c r="X104" s="1">
        <v>8405</v>
      </c>
      <c r="Y104" s="19">
        <v>70.77894736842106</v>
      </c>
      <c r="Z104" s="19">
        <v>5.1618886186650945</v>
      </c>
      <c r="AA104" s="19">
        <v>15.200109649122806</v>
      </c>
      <c r="AB104" s="1">
        <v>7146</v>
      </c>
      <c r="AC104" s="19">
        <v>75.1814834297738</v>
      </c>
      <c r="AD104" s="19">
        <v>4.38868007959319</v>
      </c>
      <c r="AE104" s="20">
        <v>16.11959701007475</v>
      </c>
    </row>
    <row r="105" spans="1:31" ht="12" customHeight="1" hidden="1">
      <c r="A105" s="14"/>
      <c r="B105" s="12" t="s">
        <v>22</v>
      </c>
      <c r="C105" s="1">
        <v>9913</v>
      </c>
      <c r="D105" s="19">
        <v>80.44960233728291</v>
      </c>
      <c r="E105" s="19">
        <v>6.771267367040533</v>
      </c>
      <c r="F105" s="19">
        <v>19.232619677652153</v>
      </c>
      <c r="G105" s="1">
        <v>32032</v>
      </c>
      <c r="H105" s="19">
        <v>75.97722960151802</v>
      </c>
      <c r="I105" s="19">
        <v>21.88008032896624</v>
      </c>
      <c r="J105" s="19">
        <v>10.676525464722548</v>
      </c>
      <c r="K105" s="19"/>
      <c r="L105" s="19"/>
      <c r="M105" s="19"/>
      <c r="N105" s="19"/>
      <c r="O105" s="1">
        <v>146398</v>
      </c>
      <c r="P105" s="19">
        <v>68.61098353126435</v>
      </c>
      <c r="Q105" s="20">
        <v>3.5258676774248294</v>
      </c>
      <c r="R105" s="14"/>
      <c r="S105" s="12" t="s">
        <v>22</v>
      </c>
      <c r="T105" s="1">
        <v>7812</v>
      </c>
      <c r="U105" s="19">
        <v>92.3622605816978</v>
      </c>
      <c r="V105" s="19">
        <v>5.336138471837047</v>
      </c>
      <c r="W105" s="19">
        <v>14.848573948838578</v>
      </c>
      <c r="X105" s="1">
        <v>8267</v>
      </c>
      <c r="Y105" s="19">
        <v>69.61684210526316</v>
      </c>
      <c r="Z105" s="19">
        <v>5.646935067418954</v>
      </c>
      <c r="AA105" s="19">
        <v>6.850200336047564</v>
      </c>
      <c r="AB105" s="1">
        <v>6040</v>
      </c>
      <c r="AC105" s="19">
        <v>63.54550236717517</v>
      </c>
      <c r="AD105" s="19">
        <v>4.125739422669708</v>
      </c>
      <c r="AE105" s="20">
        <v>-0.8047298406963376</v>
      </c>
    </row>
    <row r="106" spans="1:31" ht="12" customHeight="1" hidden="1">
      <c r="A106" s="14"/>
      <c r="B106" s="12" t="s">
        <v>23</v>
      </c>
      <c r="C106" s="1">
        <v>9128</v>
      </c>
      <c r="D106" s="19">
        <v>74.07888329816589</v>
      </c>
      <c r="E106" s="19">
        <v>6.656311755740778</v>
      </c>
      <c r="F106" s="19">
        <v>20.15269185204686</v>
      </c>
      <c r="G106" s="1">
        <v>29651</v>
      </c>
      <c r="H106" s="19">
        <v>70.3296963946869</v>
      </c>
      <c r="I106" s="19">
        <v>21.622074919968206</v>
      </c>
      <c r="J106" s="19">
        <v>11.583185940616415</v>
      </c>
      <c r="K106" s="19"/>
      <c r="L106" s="19"/>
      <c r="M106" s="19"/>
      <c r="N106" s="19"/>
      <c r="O106" s="1">
        <v>137133</v>
      </c>
      <c r="P106" s="19">
        <v>64.26884250189808</v>
      </c>
      <c r="Q106" s="20">
        <v>2.0258909307343207</v>
      </c>
      <c r="R106" s="14"/>
      <c r="S106" s="12" t="s">
        <v>23</v>
      </c>
      <c r="T106" s="1">
        <v>7239</v>
      </c>
      <c r="U106" s="19">
        <v>85.58760936391582</v>
      </c>
      <c r="V106" s="19">
        <v>5.278816914965763</v>
      </c>
      <c r="W106" s="19">
        <v>12.093527407866214</v>
      </c>
      <c r="X106" s="1">
        <v>7691</v>
      </c>
      <c r="Y106" s="19">
        <v>64.76631578947368</v>
      </c>
      <c r="Z106" s="19">
        <v>5.608423938803935</v>
      </c>
      <c r="AA106" s="19">
        <v>12.573185011709601</v>
      </c>
      <c r="AB106" s="1">
        <v>5593</v>
      </c>
      <c r="AC106" s="19">
        <v>58.8427143608627</v>
      </c>
      <c r="AD106" s="19">
        <v>4.078522310457731</v>
      </c>
      <c r="AE106" s="20">
        <v>-1.63559620119592</v>
      </c>
    </row>
    <row r="107" spans="1:31" ht="12" customHeight="1" hidden="1">
      <c r="A107" s="14"/>
      <c r="B107" s="14">
        <v>10</v>
      </c>
      <c r="C107" s="1">
        <v>11070</v>
      </c>
      <c r="D107" s="19">
        <v>89.83931180003246</v>
      </c>
      <c r="E107" s="19">
        <v>6.867203057052997</v>
      </c>
      <c r="F107" s="19">
        <v>20.37842540234885</v>
      </c>
      <c r="G107" s="1">
        <v>33403</v>
      </c>
      <c r="H107" s="19">
        <v>79.22912713472485</v>
      </c>
      <c r="I107" s="19">
        <v>20.72133547558638</v>
      </c>
      <c r="J107" s="19">
        <v>8.338738972496108</v>
      </c>
      <c r="K107" s="19"/>
      <c r="L107" s="19"/>
      <c r="M107" s="19"/>
      <c r="N107" s="19"/>
      <c r="O107" s="1">
        <v>161201</v>
      </c>
      <c r="P107" s="19">
        <v>75.5485673043576</v>
      </c>
      <c r="Q107" s="20">
        <v>7.5053185458862135</v>
      </c>
      <c r="R107" s="14"/>
      <c r="S107" s="14">
        <v>10</v>
      </c>
      <c r="T107" s="1">
        <v>8410</v>
      </c>
      <c r="U107" s="19">
        <v>99.43248995034287</v>
      </c>
      <c r="V107" s="19">
        <v>5.217089224012258</v>
      </c>
      <c r="W107" s="19">
        <v>15.664970430477238</v>
      </c>
      <c r="X107" s="1">
        <v>7670</v>
      </c>
      <c r="Y107" s="19">
        <v>64.58947368421053</v>
      </c>
      <c r="Z107" s="19">
        <v>4.75803499978288</v>
      </c>
      <c r="AA107" s="19">
        <v>-0.6476683937823834</v>
      </c>
      <c r="AB107" s="1">
        <v>6253</v>
      </c>
      <c r="AC107" s="19">
        <v>65.78642819568648</v>
      </c>
      <c r="AD107" s="19">
        <v>3.879008194738246</v>
      </c>
      <c r="AE107" s="20">
        <v>-5.899172310007525</v>
      </c>
    </row>
    <row r="108" spans="1:31" ht="12" customHeight="1" hidden="1">
      <c r="A108" s="14"/>
      <c r="B108" s="14">
        <v>11</v>
      </c>
      <c r="C108" s="1">
        <v>10119</v>
      </c>
      <c r="D108" s="19">
        <v>82.1214088621977</v>
      </c>
      <c r="E108" s="19">
        <v>6.390436133530371</v>
      </c>
      <c r="F108" s="19">
        <v>8.561313163823623</v>
      </c>
      <c r="G108" s="1">
        <v>33941</v>
      </c>
      <c r="H108" s="19">
        <v>80.50521821631878</v>
      </c>
      <c r="I108" s="19">
        <v>21.43470627612949</v>
      </c>
      <c r="J108" s="19">
        <v>10.69401865501272</v>
      </c>
      <c r="K108" s="19"/>
      <c r="L108" s="19"/>
      <c r="M108" s="19"/>
      <c r="N108" s="19"/>
      <c r="O108" s="1">
        <v>158346</v>
      </c>
      <c r="P108" s="19">
        <v>74.21054111559984</v>
      </c>
      <c r="Q108" s="20">
        <v>5.834937439846006</v>
      </c>
      <c r="R108" s="14"/>
      <c r="S108" s="14">
        <v>11</v>
      </c>
      <c r="T108" s="1">
        <v>7712</v>
      </c>
      <c r="U108" s="19">
        <v>91.17994797824545</v>
      </c>
      <c r="V108" s="19">
        <v>4.870347214328117</v>
      </c>
      <c r="W108" s="19">
        <v>3.781456062441125</v>
      </c>
      <c r="X108" s="1">
        <v>8262</v>
      </c>
      <c r="Y108" s="19">
        <v>69.57473684210527</v>
      </c>
      <c r="Z108" s="19">
        <v>5.217687848130044</v>
      </c>
      <c r="AA108" s="19">
        <v>9.619211888019105</v>
      </c>
      <c r="AB108" s="1">
        <v>7848</v>
      </c>
      <c r="AC108" s="19">
        <v>82.56706996317727</v>
      </c>
      <c r="AD108" s="19">
        <v>4.9562350801409565</v>
      </c>
      <c r="AE108" s="20">
        <v>23.144515926565195</v>
      </c>
    </row>
    <row r="109" spans="1:31" ht="12" customHeight="1" hidden="1">
      <c r="A109" s="14"/>
      <c r="B109" s="14">
        <v>12</v>
      </c>
      <c r="C109" s="1">
        <v>11505</v>
      </c>
      <c r="D109" s="19">
        <v>93.36958285992534</v>
      </c>
      <c r="E109" s="19">
        <v>6.379616280359321</v>
      </c>
      <c r="F109" s="19">
        <v>7.12290502793296</v>
      </c>
      <c r="G109" s="1">
        <v>38296</v>
      </c>
      <c r="H109" s="19">
        <v>90.83491461100569</v>
      </c>
      <c r="I109" s="19">
        <v>21.235444161029168</v>
      </c>
      <c r="J109" s="19">
        <v>4.220982446591373</v>
      </c>
      <c r="K109" s="19"/>
      <c r="L109" s="19"/>
      <c r="M109" s="19"/>
      <c r="N109" s="19"/>
      <c r="O109" s="1">
        <v>180340</v>
      </c>
      <c r="P109" s="19">
        <v>84.51826370598104</v>
      </c>
      <c r="Q109" s="20">
        <v>2.012071296448188</v>
      </c>
      <c r="R109" s="14"/>
      <c r="S109" s="14">
        <v>12</v>
      </c>
      <c r="T109" s="1">
        <v>9544</v>
      </c>
      <c r="U109" s="19">
        <v>112.83991487349255</v>
      </c>
      <c r="V109" s="19">
        <v>5.292225795719197</v>
      </c>
      <c r="W109" s="19">
        <v>7.067534215840252</v>
      </c>
      <c r="X109" s="1">
        <v>9229</v>
      </c>
      <c r="Y109" s="19">
        <v>77.71789473684211</v>
      </c>
      <c r="Z109" s="19">
        <v>5.117555728069203</v>
      </c>
      <c r="AA109" s="19">
        <v>1.6633619740030845</v>
      </c>
      <c r="AB109" s="1">
        <v>8018</v>
      </c>
      <c r="AC109" s="19">
        <v>84.35560231457127</v>
      </c>
      <c r="AD109" s="19">
        <v>4.446046356881446</v>
      </c>
      <c r="AE109" s="20">
        <v>0.062398602271309125</v>
      </c>
    </row>
    <row r="110" spans="1:31" ht="12" customHeight="1" hidden="1">
      <c r="A110" s="15"/>
      <c r="B110" s="14" t="s">
        <v>24</v>
      </c>
      <c r="C110" s="13">
        <v>124769</v>
      </c>
      <c r="D110" s="15"/>
      <c r="E110" s="9">
        <v>6.375709461134024</v>
      </c>
      <c r="F110" s="15"/>
      <c r="G110" s="13">
        <v>417593</v>
      </c>
      <c r="H110" s="15"/>
      <c r="I110" s="9">
        <v>21.339047688154434</v>
      </c>
      <c r="J110" s="15"/>
      <c r="K110" s="15"/>
      <c r="L110" s="15"/>
      <c r="M110" s="15"/>
      <c r="N110" s="15"/>
      <c r="O110" s="13">
        <v>1956943</v>
      </c>
      <c r="P110" s="15"/>
      <c r="Q110" s="16"/>
      <c r="R110" s="15"/>
      <c r="S110" s="14" t="s">
        <v>24</v>
      </c>
      <c r="T110" s="13">
        <v>104840</v>
      </c>
      <c r="U110" s="15"/>
      <c r="V110" s="9">
        <v>5.357335395052385</v>
      </c>
      <c r="W110" s="15"/>
      <c r="X110" s="13">
        <v>104084</v>
      </c>
      <c r="Y110" s="15"/>
      <c r="Z110" s="9">
        <v>5.318703712882797</v>
      </c>
      <c r="AA110" s="15"/>
      <c r="AB110" s="13">
        <v>83900</v>
      </c>
      <c r="AC110" s="15"/>
      <c r="AD110" s="9">
        <v>4.287299119085226</v>
      </c>
      <c r="AE110" s="16"/>
    </row>
    <row r="111" spans="1:31" ht="11.25" customHeight="1" hidden="1">
      <c r="A111" s="17" t="s">
        <v>18</v>
      </c>
      <c r="B111" s="18" t="s">
        <v>21</v>
      </c>
      <c r="C111" s="1">
        <v>7829</v>
      </c>
      <c r="D111" s="19">
        <v>63.53676351241682</v>
      </c>
      <c r="E111" s="19">
        <v>5.776580830812366</v>
      </c>
      <c r="F111" s="19">
        <v>9.23677968466583</v>
      </c>
      <c r="G111" s="1">
        <v>24427</v>
      </c>
      <c r="H111" s="19">
        <v>57.938804554079695</v>
      </c>
      <c r="I111" s="19">
        <v>18.023315871024863</v>
      </c>
      <c r="J111" s="19">
        <v>1.6351834900557545</v>
      </c>
      <c r="K111" s="19"/>
      <c r="L111" s="19"/>
      <c r="M111" s="19"/>
      <c r="N111" s="19"/>
      <c r="O111" s="1">
        <v>135530</v>
      </c>
      <c r="P111" s="19">
        <v>63.51757946141517</v>
      </c>
      <c r="Q111" s="20">
        <v>0.7687960980252201</v>
      </c>
      <c r="R111" s="17" t="s">
        <v>18</v>
      </c>
      <c r="S111" s="18" t="s">
        <v>21</v>
      </c>
      <c r="T111" s="1">
        <v>5958</v>
      </c>
      <c r="U111" s="19">
        <v>70.44218491369118</v>
      </c>
      <c r="V111" s="19">
        <v>4.396074669814801</v>
      </c>
      <c r="W111" s="19">
        <v>6.430868167202572</v>
      </c>
      <c r="X111" s="1">
        <v>5600</v>
      </c>
      <c r="Y111" s="19">
        <v>47.1578947368421</v>
      </c>
      <c r="Z111" s="19">
        <v>4.131926510735631</v>
      </c>
      <c r="AA111" s="19">
        <v>-10.270789937510015</v>
      </c>
      <c r="AB111" s="1">
        <v>5040</v>
      </c>
      <c r="AC111" s="19">
        <v>53.02472382956339</v>
      </c>
      <c r="AD111" s="19">
        <v>3.7187338596620676</v>
      </c>
      <c r="AE111" s="20">
        <v>0.23866348448687352</v>
      </c>
    </row>
    <row r="112" spans="1:31" ht="11.25" customHeight="1" hidden="1">
      <c r="A112" s="14"/>
      <c r="B112" s="12" t="s">
        <v>11</v>
      </c>
      <c r="C112" s="1">
        <v>8740</v>
      </c>
      <c r="D112" s="19">
        <v>70.93004382405454</v>
      </c>
      <c r="E112" s="19">
        <v>5.744029232771199</v>
      </c>
      <c r="F112" s="19">
        <v>-1.2652507907817443</v>
      </c>
      <c r="G112" s="1">
        <v>29572</v>
      </c>
      <c r="H112" s="19">
        <v>70.14231499051233</v>
      </c>
      <c r="I112" s="19">
        <v>19.435060923513717</v>
      </c>
      <c r="J112" s="19">
        <v>-5.312029714066152</v>
      </c>
      <c r="K112" s="19"/>
      <c r="L112" s="19"/>
      <c r="M112" s="19"/>
      <c r="N112" s="19"/>
      <c r="O112" s="1">
        <v>152158</v>
      </c>
      <c r="P112" s="19">
        <v>71.31046894185796</v>
      </c>
      <c r="Q112" s="20">
        <v>-6.913660306254167</v>
      </c>
      <c r="R112" s="14"/>
      <c r="S112" s="12" t="s">
        <v>11</v>
      </c>
      <c r="T112" s="1">
        <v>6770</v>
      </c>
      <c r="U112" s="19">
        <v>80.04256325372428</v>
      </c>
      <c r="V112" s="19">
        <v>4.44932241485824</v>
      </c>
      <c r="W112" s="19">
        <v>-11.952139419950578</v>
      </c>
      <c r="X112" s="1">
        <v>7680</v>
      </c>
      <c r="Y112" s="19">
        <v>64.67368421052632</v>
      </c>
      <c r="Z112" s="19">
        <v>5.047384955112449</v>
      </c>
      <c r="AA112" s="19">
        <v>-1.8028385116992711</v>
      </c>
      <c r="AB112" s="1">
        <v>6382</v>
      </c>
      <c r="AC112" s="19">
        <v>67.1436086270384</v>
      </c>
      <c r="AD112" s="19">
        <v>4.1943243207718295</v>
      </c>
      <c r="AE112" s="20">
        <v>-7.089823846265832</v>
      </c>
    </row>
    <row r="113" spans="1:31" ht="11.25" customHeight="1" hidden="1">
      <c r="A113" s="14"/>
      <c r="B113" s="12" t="s">
        <v>12</v>
      </c>
      <c r="C113" s="1">
        <v>12446</v>
      </c>
      <c r="D113" s="19">
        <v>101.00633014121084</v>
      </c>
      <c r="E113" s="19">
        <v>5.618327502539216</v>
      </c>
      <c r="F113" s="19">
        <v>0.9735518416355671</v>
      </c>
      <c r="G113" s="1">
        <v>44018</v>
      </c>
      <c r="H113" s="19">
        <v>104.40702087286529</v>
      </c>
      <c r="I113" s="19">
        <v>19.870443516533122</v>
      </c>
      <c r="J113" s="19">
        <v>-4.491407741711508</v>
      </c>
      <c r="K113" s="19"/>
      <c r="L113" s="19"/>
      <c r="M113" s="19"/>
      <c r="N113" s="19"/>
      <c r="O113" s="1">
        <v>221525</v>
      </c>
      <c r="P113" s="19">
        <v>103.82005305238688</v>
      </c>
      <c r="Q113" s="20">
        <v>-1.7941056514106362</v>
      </c>
      <c r="R113" s="14"/>
      <c r="S113" s="12" t="s">
        <v>12</v>
      </c>
      <c r="T113" s="1">
        <v>11255</v>
      </c>
      <c r="U113" s="19">
        <v>133.06928351856232</v>
      </c>
      <c r="V113" s="19">
        <v>5.0806906669676115</v>
      </c>
      <c r="W113" s="19">
        <v>0.48209981251673956</v>
      </c>
      <c r="X113" s="1">
        <v>10721</v>
      </c>
      <c r="Y113" s="19">
        <v>90.2821052631579</v>
      </c>
      <c r="Z113" s="19">
        <v>4.839634352781854</v>
      </c>
      <c r="AA113" s="19">
        <v>-14.560089257252152</v>
      </c>
      <c r="AB113" s="1">
        <v>9596</v>
      </c>
      <c r="AC113" s="19">
        <v>100.95739084692268</v>
      </c>
      <c r="AD113" s="19">
        <v>4.331790994244442</v>
      </c>
      <c r="AE113" s="20">
        <v>-4.1645860381504045</v>
      </c>
    </row>
    <row r="114" spans="1:31" ht="11.25" customHeight="1" hidden="1">
      <c r="A114" s="14"/>
      <c r="B114" s="12" t="s">
        <v>13</v>
      </c>
      <c r="C114" s="1">
        <v>16645</v>
      </c>
      <c r="D114" s="19">
        <v>135.08359032624574</v>
      </c>
      <c r="E114" s="19">
        <v>8.526627461426552</v>
      </c>
      <c r="F114" s="19">
        <v>10.151545231950236</v>
      </c>
      <c r="G114" s="1">
        <v>47423</v>
      </c>
      <c r="H114" s="19">
        <v>112.48339658444021</v>
      </c>
      <c r="I114" s="19">
        <v>24.29307624531279</v>
      </c>
      <c r="J114" s="19">
        <v>-0.6265454088261179</v>
      </c>
      <c r="K114" s="19"/>
      <c r="L114" s="19"/>
      <c r="M114" s="19"/>
      <c r="N114" s="19"/>
      <c r="O114" s="1">
        <v>195212</v>
      </c>
      <c r="P114" s="19">
        <v>91.48818506472203</v>
      </c>
      <c r="Q114" s="20">
        <v>0.35316797326821747</v>
      </c>
      <c r="R114" s="14"/>
      <c r="S114" s="12" t="s">
        <v>13</v>
      </c>
      <c r="T114" s="1">
        <v>11817</v>
      </c>
      <c r="U114" s="19">
        <v>139.7138803499645</v>
      </c>
      <c r="V114" s="19">
        <v>6.053418847202016</v>
      </c>
      <c r="W114" s="19">
        <v>-8.238856965367294</v>
      </c>
      <c r="X114" s="1">
        <v>9913</v>
      </c>
      <c r="Y114" s="19">
        <v>83.4778947368421</v>
      </c>
      <c r="Z114" s="19">
        <v>5.078068971169805</v>
      </c>
      <c r="AA114" s="19">
        <v>-9.395850470706517</v>
      </c>
      <c r="AB114" s="1">
        <v>9048</v>
      </c>
      <c r="AC114" s="19">
        <v>95.19200420831142</v>
      </c>
      <c r="AD114" s="19">
        <v>4.6349609655144155</v>
      </c>
      <c r="AE114" s="20">
        <v>2.9117379435850776</v>
      </c>
    </row>
    <row r="115" spans="1:31" ht="11.25" customHeight="1" hidden="1">
      <c r="A115" s="14"/>
      <c r="B115" s="12" t="s">
        <v>14</v>
      </c>
      <c r="C115" s="1">
        <v>12422</v>
      </c>
      <c r="D115" s="19">
        <v>100.81155656549261</v>
      </c>
      <c r="E115" s="19">
        <v>8.176026116947055</v>
      </c>
      <c r="F115" s="19">
        <v>14.319896926191792</v>
      </c>
      <c r="G115" s="1">
        <v>40106</v>
      </c>
      <c r="H115" s="19">
        <v>95.1280834914611</v>
      </c>
      <c r="I115" s="19">
        <v>26.39733565015928</v>
      </c>
      <c r="J115" s="19">
        <v>6.179180345229271</v>
      </c>
      <c r="K115" s="19"/>
      <c r="L115" s="19"/>
      <c r="M115" s="19"/>
      <c r="N115" s="19"/>
      <c r="O115" s="1">
        <v>151932</v>
      </c>
      <c r="P115" s="19">
        <v>71.20455163234509</v>
      </c>
      <c r="Q115" s="20">
        <v>-4.260427366046391</v>
      </c>
      <c r="R115" s="14"/>
      <c r="S115" s="12" t="s">
        <v>14</v>
      </c>
      <c r="T115" s="1">
        <v>12823</v>
      </c>
      <c r="U115" s="19">
        <v>151.6079451406952</v>
      </c>
      <c r="V115" s="19">
        <v>8.439959982097255</v>
      </c>
      <c r="W115" s="19">
        <v>21.60265528686581</v>
      </c>
      <c r="X115" s="1">
        <v>7859</v>
      </c>
      <c r="Y115" s="19">
        <v>66.18105263157895</v>
      </c>
      <c r="Z115" s="19">
        <v>5.172708843429955</v>
      </c>
      <c r="AA115" s="19">
        <v>-15.75731589666631</v>
      </c>
      <c r="AB115" s="1">
        <v>7002</v>
      </c>
      <c r="AC115" s="19">
        <v>73.66649132035771</v>
      </c>
      <c r="AD115" s="19">
        <v>4.608640707685017</v>
      </c>
      <c r="AE115" s="20">
        <v>-0.42662116040955633</v>
      </c>
    </row>
    <row r="116" spans="1:31" ht="11.25" customHeight="1" hidden="1">
      <c r="A116" s="14"/>
      <c r="B116" s="12" t="s">
        <v>15</v>
      </c>
      <c r="C116" s="1">
        <v>9608</v>
      </c>
      <c r="D116" s="19">
        <v>77.97435481253044</v>
      </c>
      <c r="E116" s="19">
        <v>6.986264515331535</v>
      </c>
      <c r="F116" s="19">
        <v>10.665745219995394</v>
      </c>
      <c r="G116" s="1">
        <v>30880</v>
      </c>
      <c r="H116" s="19">
        <v>73.24478178368122</v>
      </c>
      <c r="I116" s="19">
        <v>22.45377271372167</v>
      </c>
      <c r="J116" s="19">
        <v>5.8367892518079305</v>
      </c>
      <c r="K116" s="19"/>
      <c r="L116" s="19"/>
      <c r="M116" s="19"/>
      <c r="N116" s="19"/>
      <c r="O116" s="1">
        <v>137527</v>
      </c>
      <c r="P116" s="19">
        <v>64.45349480255327</v>
      </c>
      <c r="Q116" s="20">
        <v>2.668866459627329</v>
      </c>
      <c r="R116" s="14"/>
      <c r="S116" s="12" t="s">
        <v>15</v>
      </c>
      <c r="T116" s="1">
        <v>8964</v>
      </c>
      <c r="U116" s="19">
        <v>105.98250177346891</v>
      </c>
      <c r="V116" s="19">
        <v>6.517992830498738</v>
      </c>
      <c r="W116" s="19">
        <v>18.775672452630186</v>
      </c>
      <c r="X116" s="1">
        <v>6564</v>
      </c>
      <c r="Y116" s="19">
        <v>55.27578947368421</v>
      </c>
      <c r="Z116" s="19">
        <v>4.77288096155664</v>
      </c>
      <c r="AA116" s="19">
        <v>-14.53125</v>
      </c>
      <c r="AB116" s="1">
        <v>5744</v>
      </c>
      <c r="AC116" s="19">
        <v>60.43135192004209</v>
      </c>
      <c r="AD116" s="19">
        <v>4.176634406334756</v>
      </c>
      <c r="AE116" s="20">
        <v>9.03568716780562</v>
      </c>
    </row>
    <row r="117" spans="1:31" ht="11.25" customHeight="1" hidden="1">
      <c r="A117" s="14"/>
      <c r="B117" s="12" t="s">
        <v>16</v>
      </c>
      <c r="C117" s="1">
        <v>10756</v>
      </c>
      <c r="D117" s="19">
        <v>87.29102418438566</v>
      </c>
      <c r="E117" s="19">
        <v>7.368485952881697</v>
      </c>
      <c r="F117" s="19">
        <v>7.238285144566301</v>
      </c>
      <c r="G117" s="1">
        <v>33032</v>
      </c>
      <c r="H117" s="19">
        <v>78.34914611005692</v>
      </c>
      <c r="I117" s="19">
        <v>22.628842320155094</v>
      </c>
      <c r="J117" s="19">
        <v>-3.544939554984524</v>
      </c>
      <c r="K117" s="19"/>
      <c r="L117" s="19"/>
      <c r="M117" s="19"/>
      <c r="N117" s="19"/>
      <c r="O117" s="1">
        <v>145973</v>
      </c>
      <c r="P117" s="19">
        <v>68.41180275010076</v>
      </c>
      <c r="Q117" s="20">
        <v>-10.351413761760876</v>
      </c>
      <c r="R117" s="14"/>
      <c r="S117" s="12" t="s">
        <v>16</v>
      </c>
      <c r="T117" s="1">
        <v>8747</v>
      </c>
      <c r="U117" s="19">
        <v>103.4168834239773</v>
      </c>
      <c r="V117" s="19">
        <v>5.992204037733005</v>
      </c>
      <c r="W117" s="19">
        <v>0.946335833814195</v>
      </c>
      <c r="X117" s="1">
        <v>7676</v>
      </c>
      <c r="Y117" s="19">
        <v>64.64</v>
      </c>
      <c r="Z117" s="19">
        <v>5.258506710145027</v>
      </c>
      <c r="AA117" s="19">
        <v>-8.673408685306365</v>
      </c>
      <c r="AB117" s="1">
        <v>5853</v>
      </c>
      <c r="AC117" s="19">
        <v>61.578116780641764</v>
      </c>
      <c r="AD117" s="19">
        <v>4.009645619395368</v>
      </c>
      <c r="AE117" s="20">
        <v>-18.09403862300588</v>
      </c>
    </row>
    <row r="118" spans="1:31" ht="11.25" customHeight="1" hidden="1">
      <c r="A118" s="14"/>
      <c r="B118" s="12" t="s">
        <v>22</v>
      </c>
      <c r="C118" s="1">
        <v>8853</v>
      </c>
      <c r="D118" s="19">
        <v>71.84710274306119</v>
      </c>
      <c r="E118" s="19">
        <v>6.940807526460212</v>
      </c>
      <c r="F118" s="19">
        <v>-10.69302935539191</v>
      </c>
      <c r="G118" s="1">
        <v>27773</v>
      </c>
      <c r="H118" s="19">
        <v>65.87523719165085</v>
      </c>
      <c r="I118" s="19">
        <v>21.774206193649547</v>
      </c>
      <c r="J118" s="19">
        <v>-13.296078921078921</v>
      </c>
      <c r="K118" s="19"/>
      <c r="L118" s="19"/>
      <c r="M118" s="19"/>
      <c r="N118" s="19"/>
      <c r="O118" s="1">
        <v>127550</v>
      </c>
      <c r="P118" s="19">
        <v>59.77766738215527</v>
      </c>
      <c r="Q118" s="20">
        <v>-12.874492820940176</v>
      </c>
      <c r="R118" s="14"/>
      <c r="S118" s="12" t="s">
        <v>22</v>
      </c>
      <c r="T118" s="1">
        <v>7157</v>
      </c>
      <c r="U118" s="19">
        <v>84.61811302908488</v>
      </c>
      <c r="V118" s="19">
        <v>5.6111328890631125</v>
      </c>
      <c r="W118" s="19">
        <v>-8.384536610343062</v>
      </c>
      <c r="X118" s="1">
        <v>6200</v>
      </c>
      <c r="Y118" s="19">
        <v>52.21052631578947</v>
      </c>
      <c r="Z118" s="19">
        <v>4.860838886711093</v>
      </c>
      <c r="AA118" s="19">
        <v>-25.003024071610014</v>
      </c>
      <c r="AB118" s="1">
        <v>5563</v>
      </c>
      <c r="AC118" s="19">
        <v>58.52709100473435</v>
      </c>
      <c r="AD118" s="19">
        <v>4.361426891415132</v>
      </c>
      <c r="AE118" s="20">
        <v>-7.897350993377483</v>
      </c>
    </row>
    <row r="119" spans="1:31" ht="11.25" customHeight="1" hidden="1">
      <c r="A119" s="14"/>
      <c r="B119" s="12" t="s">
        <v>23</v>
      </c>
      <c r="C119" s="1">
        <v>8655</v>
      </c>
      <c r="D119" s="19">
        <v>70.24022074338582</v>
      </c>
      <c r="E119" s="19">
        <v>6.541603996765099</v>
      </c>
      <c r="F119" s="19">
        <v>-5.181858019281332</v>
      </c>
      <c r="G119" s="1">
        <v>28862</v>
      </c>
      <c r="H119" s="19">
        <v>68.45825426944971</v>
      </c>
      <c r="I119" s="19">
        <v>21.81441647078386</v>
      </c>
      <c r="J119" s="19">
        <v>-2.6609557856396076</v>
      </c>
      <c r="K119" s="19"/>
      <c r="L119" s="19"/>
      <c r="M119" s="19"/>
      <c r="N119" s="19"/>
      <c r="O119" s="1">
        <v>132307</v>
      </c>
      <c r="P119" s="19">
        <v>62.007086149202806</v>
      </c>
      <c r="Q119" s="20">
        <v>-3.5192112766438424</v>
      </c>
      <c r="R119" s="14"/>
      <c r="S119" s="12" t="s">
        <v>23</v>
      </c>
      <c r="T119" s="1">
        <v>7377</v>
      </c>
      <c r="U119" s="19">
        <v>87.21920075668007</v>
      </c>
      <c r="V119" s="19">
        <v>5.575668709894412</v>
      </c>
      <c r="W119" s="19">
        <v>1.9063406547865727</v>
      </c>
      <c r="X119" s="1">
        <v>6363</v>
      </c>
      <c r="Y119" s="19">
        <v>53.58315789473684</v>
      </c>
      <c r="Z119" s="19">
        <v>4.809269350827998</v>
      </c>
      <c r="AA119" s="19">
        <v>-17.266935379014434</v>
      </c>
      <c r="AB119" s="1">
        <v>6467</v>
      </c>
      <c r="AC119" s="19">
        <v>68.0378748027354</v>
      </c>
      <c r="AD119" s="19">
        <v>4.887874413296349</v>
      </c>
      <c r="AE119" s="20">
        <v>15.626676202395853</v>
      </c>
    </row>
    <row r="120" spans="1:31" ht="11.25" customHeight="1" hidden="1">
      <c r="A120" s="14"/>
      <c r="B120" s="14">
        <v>10</v>
      </c>
      <c r="C120" s="1">
        <v>11177</v>
      </c>
      <c r="D120" s="19">
        <v>90.70767732510956</v>
      </c>
      <c r="E120" s="19">
        <v>7.2683171085402885</v>
      </c>
      <c r="F120" s="19">
        <v>0.9665763324299909</v>
      </c>
      <c r="G120" s="1">
        <v>34699</v>
      </c>
      <c r="H120" s="19">
        <v>82.30313092979127</v>
      </c>
      <c r="I120" s="19">
        <v>22.5644927394864</v>
      </c>
      <c r="J120" s="19">
        <v>3.8798910277519987</v>
      </c>
      <c r="K120" s="19"/>
      <c r="L120" s="19"/>
      <c r="M120" s="19"/>
      <c r="N120" s="19"/>
      <c r="O120" s="1">
        <v>153777</v>
      </c>
      <c r="P120" s="19">
        <v>72.06923055292584</v>
      </c>
      <c r="Q120" s="20">
        <v>-4.6054304874039245</v>
      </c>
      <c r="R120" s="14"/>
      <c r="S120" s="14">
        <v>10</v>
      </c>
      <c r="T120" s="1">
        <v>8240</v>
      </c>
      <c r="U120" s="19">
        <v>97.42255852447387</v>
      </c>
      <c r="V120" s="19">
        <v>5.358408604667798</v>
      </c>
      <c r="W120" s="19">
        <v>-2.0214030915576697</v>
      </c>
      <c r="X120" s="1">
        <v>8364</v>
      </c>
      <c r="Y120" s="19">
        <v>70.43368421052631</v>
      </c>
      <c r="Z120" s="19">
        <v>5.4390448506603715</v>
      </c>
      <c r="AA120" s="19">
        <v>9.048239895697522</v>
      </c>
      <c r="AB120" s="1">
        <v>6918</v>
      </c>
      <c r="AC120" s="19">
        <v>72.78274592319832</v>
      </c>
      <c r="AD120" s="19">
        <v>4.4987221756179405</v>
      </c>
      <c r="AE120" s="20">
        <v>10.634895250279866</v>
      </c>
    </row>
    <row r="121" spans="1:31" ht="11.25" customHeight="1" hidden="1">
      <c r="A121" s="14"/>
      <c r="B121" s="14">
        <v>11</v>
      </c>
      <c r="C121" s="1">
        <v>9021</v>
      </c>
      <c r="D121" s="19">
        <v>73.21051777308878</v>
      </c>
      <c r="E121" s="19">
        <v>6.922775863524391</v>
      </c>
      <c r="F121" s="19">
        <v>-10.850874592351023</v>
      </c>
      <c r="G121" s="1">
        <v>31032</v>
      </c>
      <c r="H121" s="19">
        <v>73.60531309297913</v>
      </c>
      <c r="I121" s="19">
        <v>23.814164792915303</v>
      </c>
      <c r="J121" s="19">
        <v>-8.570755133908841</v>
      </c>
      <c r="K121" s="19"/>
      <c r="L121" s="19"/>
      <c r="M121" s="19"/>
      <c r="N121" s="19"/>
      <c r="O121" s="1">
        <v>130309</v>
      </c>
      <c r="P121" s="19">
        <v>61.07070214740315</v>
      </c>
      <c r="Q121" s="20">
        <v>-17.70616245437207</v>
      </c>
      <c r="R121" s="14"/>
      <c r="S121" s="14">
        <v>11</v>
      </c>
      <c r="T121" s="1">
        <v>10056</v>
      </c>
      <c r="U121" s="19">
        <v>118.89335540316858</v>
      </c>
      <c r="V121" s="19">
        <v>7.717041800643088</v>
      </c>
      <c r="W121" s="19">
        <v>30.394190871369293</v>
      </c>
      <c r="X121" s="1">
        <v>6676</v>
      </c>
      <c r="Y121" s="19">
        <v>56.218947368421055</v>
      </c>
      <c r="Z121" s="19">
        <v>5.123207146091214</v>
      </c>
      <c r="AA121" s="19">
        <v>-19.196320503510044</v>
      </c>
      <c r="AB121" s="1">
        <v>5279</v>
      </c>
      <c r="AC121" s="19">
        <v>55.5391899000526</v>
      </c>
      <c r="AD121" s="19">
        <v>4.051139982656609</v>
      </c>
      <c r="AE121" s="20">
        <v>-32.73445463812436</v>
      </c>
    </row>
    <row r="122" spans="1:31" ht="11.25" customHeight="1" hidden="1">
      <c r="A122" s="14"/>
      <c r="B122" s="14">
        <v>12</v>
      </c>
      <c r="C122" s="1">
        <v>10608</v>
      </c>
      <c r="D122" s="19">
        <v>86.08992046745658</v>
      </c>
      <c r="E122" s="19">
        <v>6.493792698156174</v>
      </c>
      <c r="F122" s="19">
        <v>-7.796610169491526</v>
      </c>
      <c r="G122" s="1">
        <v>34298</v>
      </c>
      <c r="H122" s="19">
        <v>81.35199240986717</v>
      </c>
      <c r="I122" s="19">
        <v>20.995861798770783</v>
      </c>
      <c r="J122" s="19">
        <v>-10.43973260914978</v>
      </c>
      <c r="K122" s="19"/>
      <c r="L122" s="19"/>
      <c r="M122" s="19"/>
      <c r="N122" s="19"/>
      <c r="O122" s="1">
        <v>163356</v>
      </c>
      <c r="P122" s="19">
        <v>76.55853103002241</v>
      </c>
      <c r="Q122" s="20">
        <v>-9.417766441166684</v>
      </c>
      <c r="R122" s="14"/>
      <c r="S122" s="14">
        <v>12</v>
      </c>
      <c r="T122" s="1">
        <v>7876</v>
      </c>
      <c r="U122" s="19">
        <v>93.11894064790731</v>
      </c>
      <c r="V122" s="19">
        <v>4.821371728005093</v>
      </c>
      <c r="W122" s="19">
        <v>-17.476948868398996</v>
      </c>
      <c r="X122" s="1">
        <v>8551</v>
      </c>
      <c r="Y122" s="19">
        <v>72.00842105263158</v>
      </c>
      <c r="Z122" s="19">
        <v>5.2345796909816595</v>
      </c>
      <c r="AA122" s="19">
        <v>-7.346408061545128</v>
      </c>
      <c r="AB122" s="1">
        <v>7263</v>
      </c>
      <c r="AC122" s="19">
        <v>76.41241451867438</v>
      </c>
      <c r="AD122" s="19">
        <v>4.446117681627856</v>
      </c>
      <c r="AE122" s="20">
        <v>-9.416313295086058</v>
      </c>
    </row>
    <row r="123" spans="1:31" ht="11.25" customHeight="1" hidden="1">
      <c r="A123" s="15"/>
      <c r="B123" s="14" t="s">
        <v>24</v>
      </c>
      <c r="C123" s="13">
        <v>126760</v>
      </c>
      <c r="D123" s="15"/>
      <c r="E123" s="9">
        <v>6.862441504669882</v>
      </c>
      <c r="F123" s="15"/>
      <c r="G123" s="13">
        <v>406122</v>
      </c>
      <c r="H123" s="15"/>
      <c r="I123" s="9">
        <v>21.986340081725636</v>
      </c>
      <c r="J123" s="15"/>
      <c r="K123" s="15"/>
      <c r="L123" s="15"/>
      <c r="M123" s="15"/>
      <c r="N123" s="15"/>
      <c r="O123" s="13">
        <v>1847156</v>
      </c>
      <c r="P123" s="15"/>
      <c r="Q123" s="16"/>
      <c r="R123" s="15"/>
      <c r="S123" s="14" t="s">
        <v>24</v>
      </c>
      <c r="T123" s="13">
        <v>107040</v>
      </c>
      <c r="U123" s="15"/>
      <c r="V123" s="9">
        <v>5.794854359891639</v>
      </c>
      <c r="W123" s="15"/>
      <c r="X123" s="13">
        <v>92167</v>
      </c>
      <c r="Y123" s="15"/>
      <c r="Z123" s="9">
        <v>4.989670607138758</v>
      </c>
      <c r="AA123" s="15"/>
      <c r="AB123" s="13">
        <v>80155</v>
      </c>
      <c r="AC123" s="15"/>
      <c r="AD123" s="9">
        <v>4.3393736100253575</v>
      </c>
      <c r="AE123" s="16"/>
    </row>
    <row r="124" spans="1:31" ht="11.25" customHeight="1" hidden="1">
      <c r="A124" s="17" t="s">
        <v>19</v>
      </c>
      <c r="B124" s="18" t="s">
        <v>21</v>
      </c>
      <c r="C124" s="1">
        <v>6950</v>
      </c>
      <c r="D124" s="19">
        <v>56.40318130173673</v>
      </c>
      <c r="E124" s="19">
        <v>5.514035004204947</v>
      </c>
      <c r="F124" s="19">
        <v>-11.22748754630221</v>
      </c>
      <c r="G124" s="1">
        <v>22546</v>
      </c>
      <c r="H124" s="19">
        <v>53.477229601518026</v>
      </c>
      <c r="I124" s="19">
        <v>17.88768823090716</v>
      </c>
      <c r="J124" s="19">
        <v>-7.700495353502272</v>
      </c>
      <c r="K124" s="19"/>
      <c r="L124" s="19"/>
      <c r="M124" s="19"/>
      <c r="N124" s="19"/>
      <c r="O124" s="1">
        <v>126042</v>
      </c>
      <c r="P124" s="19">
        <v>59.0709271045207</v>
      </c>
      <c r="Q124" s="20">
        <v>-7.0006640596177965</v>
      </c>
      <c r="R124" s="17" t="s">
        <v>19</v>
      </c>
      <c r="S124" s="18" t="s">
        <v>21</v>
      </c>
      <c r="T124" s="1">
        <v>5384</v>
      </c>
      <c r="U124" s="19">
        <v>63.65571056987468</v>
      </c>
      <c r="V124" s="19">
        <v>4.271592009012869</v>
      </c>
      <c r="W124" s="19">
        <v>-9.634105404498154</v>
      </c>
      <c r="X124" s="1">
        <v>5268</v>
      </c>
      <c r="Y124" s="19">
        <v>44.3621052631579</v>
      </c>
      <c r="Z124" s="19">
        <v>4.179559194554196</v>
      </c>
      <c r="AA124" s="19">
        <v>-5.928571428571429</v>
      </c>
      <c r="AB124" s="1">
        <v>4944</v>
      </c>
      <c r="AC124" s="19">
        <v>52.01472908995266</v>
      </c>
      <c r="AD124" s="19">
        <v>3.922502023135145</v>
      </c>
      <c r="AE124" s="20">
        <v>-1.9047619047619049</v>
      </c>
    </row>
    <row r="125" spans="1:31" ht="11.25" customHeight="1" hidden="1">
      <c r="A125" s="14"/>
      <c r="B125" s="12" t="s">
        <v>11</v>
      </c>
      <c r="C125" s="1">
        <v>8213</v>
      </c>
      <c r="D125" s="19">
        <v>66.65314072390845</v>
      </c>
      <c r="E125" s="19">
        <v>5.91885269530124</v>
      </c>
      <c r="F125" s="19">
        <v>-6.02974828375286</v>
      </c>
      <c r="G125" s="1">
        <v>27412</v>
      </c>
      <c r="H125" s="19">
        <v>65.01897533206831</v>
      </c>
      <c r="I125" s="19">
        <v>19.754972614586336</v>
      </c>
      <c r="J125" s="19">
        <v>-7.304206681996483</v>
      </c>
      <c r="K125" s="19"/>
      <c r="L125" s="19"/>
      <c r="M125" s="19"/>
      <c r="N125" s="19"/>
      <c r="O125" s="1">
        <v>138760</v>
      </c>
      <c r="P125" s="19">
        <v>65.03135339825846</v>
      </c>
      <c r="Q125" s="20">
        <v>-8.805320784973514</v>
      </c>
      <c r="R125" s="14"/>
      <c r="S125" s="12" t="s">
        <v>11</v>
      </c>
      <c r="T125" s="1">
        <v>6172</v>
      </c>
      <c r="U125" s="19">
        <v>72.97233388507921</v>
      </c>
      <c r="V125" s="19">
        <v>4.4479677140386285</v>
      </c>
      <c r="W125" s="19">
        <v>-8.833087149187593</v>
      </c>
      <c r="X125" s="1">
        <v>6245</v>
      </c>
      <c r="Y125" s="19">
        <v>52.58947368421053</v>
      </c>
      <c r="Z125" s="19">
        <v>4.5005765350245035</v>
      </c>
      <c r="AA125" s="19">
        <v>-18.684895833333336</v>
      </c>
      <c r="AB125" s="1">
        <v>6782</v>
      </c>
      <c r="AC125" s="19">
        <v>71.35192004208312</v>
      </c>
      <c r="AD125" s="19">
        <v>4.887575670221966</v>
      </c>
      <c r="AE125" s="20">
        <v>6.267627702914447</v>
      </c>
    </row>
    <row r="126" spans="1:31" ht="11.25" customHeight="1" hidden="1">
      <c r="A126" s="14"/>
      <c r="B126" s="12" t="s">
        <v>12</v>
      </c>
      <c r="C126" s="1">
        <v>13209</v>
      </c>
      <c r="D126" s="19">
        <v>107.19850673591948</v>
      </c>
      <c r="E126" s="19">
        <v>6.400825725417223</v>
      </c>
      <c r="F126" s="19">
        <v>6.130483689538808</v>
      </c>
      <c r="G126" s="1">
        <v>39931</v>
      </c>
      <c r="H126" s="19">
        <v>94.7129981024668</v>
      </c>
      <c r="I126" s="19">
        <v>19.349789692000545</v>
      </c>
      <c r="J126" s="19">
        <v>-9.28483802080967</v>
      </c>
      <c r="K126" s="19"/>
      <c r="L126" s="19"/>
      <c r="M126" s="19"/>
      <c r="N126" s="19"/>
      <c r="O126" s="1">
        <v>206364</v>
      </c>
      <c r="P126" s="19">
        <v>96.71468876245466</v>
      </c>
      <c r="Q126" s="20">
        <v>-6.843922807809502</v>
      </c>
      <c r="R126" s="14"/>
      <c r="S126" s="12" t="s">
        <v>12</v>
      </c>
      <c r="T126" s="1">
        <v>9005</v>
      </c>
      <c r="U126" s="19">
        <v>106.46724994088437</v>
      </c>
      <c r="V126" s="19">
        <v>4.363648698416391</v>
      </c>
      <c r="W126" s="19">
        <v>-19.991115059973342</v>
      </c>
      <c r="X126" s="1">
        <v>9482</v>
      </c>
      <c r="Y126" s="19">
        <v>79.84842105263158</v>
      </c>
      <c r="Z126" s="19">
        <v>4.594793665561823</v>
      </c>
      <c r="AA126" s="19">
        <v>-11.556757765133849</v>
      </c>
      <c r="AB126" s="1">
        <v>8235</v>
      </c>
      <c r="AC126" s="19">
        <v>86.63861125723304</v>
      </c>
      <c r="AD126" s="19">
        <v>3.9905216026051056</v>
      </c>
      <c r="AE126" s="20">
        <v>-14.182992913714049</v>
      </c>
    </row>
    <row r="127" spans="1:31" ht="11.25" customHeight="1" hidden="1">
      <c r="A127" s="14"/>
      <c r="B127" s="12" t="s">
        <v>13</v>
      </c>
      <c r="C127" s="1">
        <v>17584</v>
      </c>
      <c r="D127" s="19">
        <v>142.70410647622137</v>
      </c>
      <c r="E127" s="19">
        <v>10.28929875479824</v>
      </c>
      <c r="F127" s="19">
        <v>5.64133373385401</v>
      </c>
      <c r="G127" s="1">
        <v>45331</v>
      </c>
      <c r="H127" s="19">
        <v>107.52134724857684</v>
      </c>
      <c r="I127" s="19">
        <v>26.525489186405764</v>
      </c>
      <c r="J127" s="19">
        <v>-4.411361575606773</v>
      </c>
      <c r="K127" s="19"/>
      <c r="L127" s="19"/>
      <c r="M127" s="19"/>
      <c r="N127" s="19"/>
      <c r="O127" s="1">
        <v>170896</v>
      </c>
      <c r="P127" s="19">
        <v>80.09223241819528</v>
      </c>
      <c r="Q127" s="20">
        <v>-12.456201463024815</v>
      </c>
      <c r="R127" s="14"/>
      <c r="S127" s="12" t="s">
        <v>13</v>
      </c>
      <c r="T127" s="1">
        <v>10633</v>
      </c>
      <c r="U127" s="19">
        <v>125.71529912508868</v>
      </c>
      <c r="V127" s="19">
        <v>6.221912742252598</v>
      </c>
      <c r="W127" s="19">
        <v>-10.01946348481002</v>
      </c>
      <c r="X127" s="1">
        <v>9126</v>
      </c>
      <c r="Y127" s="19">
        <v>76.85052631578947</v>
      </c>
      <c r="Z127" s="19">
        <v>5.3400898792247915</v>
      </c>
      <c r="AA127" s="19">
        <v>-7.939069908201351</v>
      </c>
      <c r="AB127" s="1">
        <v>7988</v>
      </c>
      <c r="AC127" s="19">
        <v>84.03997895844293</v>
      </c>
      <c r="AD127" s="19">
        <v>4.674187810130138</v>
      </c>
      <c r="AE127" s="20">
        <v>-11.71529619805482</v>
      </c>
    </row>
    <row r="128" spans="1:31" ht="11.25" customHeight="1" hidden="1">
      <c r="A128" s="14"/>
      <c r="B128" s="12" t="s">
        <v>14</v>
      </c>
      <c r="C128" s="1">
        <v>11329</v>
      </c>
      <c r="D128" s="19">
        <v>91.94124330465834</v>
      </c>
      <c r="E128" s="19">
        <v>9.055303775108106</v>
      </c>
      <c r="F128" s="19">
        <v>-8.79890516824988</v>
      </c>
      <c r="G128" s="1">
        <v>32709</v>
      </c>
      <c r="H128" s="19">
        <v>77.58301707779887</v>
      </c>
      <c r="I128" s="19">
        <v>26.14440208138503</v>
      </c>
      <c r="J128" s="19">
        <v>-18.443624395352316</v>
      </c>
      <c r="K128" s="19"/>
      <c r="L128" s="19"/>
      <c r="M128" s="19"/>
      <c r="N128" s="19"/>
      <c r="O128" s="1">
        <v>125109</v>
      </c>
      <c r="P128" s="19">
        <v>58.63366670728393</v>
      </c>
      <c r="Q128" s="20">
        <v>-17.654608640707686</v>
      </c>
      <c r="R128" s="14"/>
      <c r="S128" s="12" t="s">
        <v>14</v>
      </c>
      <c r="T128" s="1">
        <v>9082</v>
      </c>
      <c r="U128" s="19">
        <v>107.3776306455427</v>
      </c>
      <c r="V128" s="19">
        <v>7.259269916632697</v>
      </c>
      <c r="W128" s="19">
        <v>-29.174140216797937</v>
      </c>
      <c r="X128" s="1">
        <v>6261</v>
      </c>
      <c r="Y128" s="19">
        <v>52.72421052631579</v>
      </c>
      <c r="Z128" s="19">
        <v>5.004436131693164</v>
      </c>
      <c r="AA128" s="19">
        <v>-20.333375747550576</v>
      </c>
      <c r="AB128" s="1">
        <v>6037</v>
      </c>
      <c r="AC128" s="19">
        <v>63.513940031562335</v>
      </c>
      <c r="AD128" s="19">
        <v>4.825392257951067</v>
      </c>
      <c r="AE128" s="20">
        <v>-13.781776635247073</v>
      </c>
    </row>
    <row r="129" spans="1:31" ht="11.25" customHeight="1" hidden="1">
      <c r="A129" s="14"/>
      <c r="B129" s="12" t="s">
        <v>15</v>
      </c>
      <c r="C129" s="1">
        <v>10054</v>
      </c>
      <c r="D129" s="19">
        <v>81.5938970946275</v>
      </c>
      <c r="E129" s="19">
        <v>7.865441032661842</v>
      </c>
      <c r="F129" s="19">
        <v>4.641965029142382</v>
      </c>
      <c r="G129" s="1">
        <v>28823</v>
      </c>
      <c r="H129" s="19">
        <v>68.3657495256167</v>
      </c>
      <c r="I129" s="19">
        <v>22.548797183649523</v>
      </c>
      <c r="J129" s="19">
        <v>-6.661269430051814</v>
      </c>
      <c r="K129" s="19"/>
      <c r="L129" s="19"/>
      <c r="M129" s="19"/>
      <c r="N129" s="19"/>
      <c r="O129" s="1">
        <v>127825</v>
      </c>
      <c r="P129" s="19">
        <v>59.90654906408466</v>
      </c>
      <c r="Q129" s="20">
        <v>-7.054614730198434</v>
      </c>
      <c r="R129" s="14"/>
      <c r="S129" s="12" t="s">
        <v>15</v>
      </c>
      <c r="T129" s="1">
        <v>7179</v>
      </c>
      <c r="U129" s="19">
        <v>84.8782218018444</v>
      </c>
      <c r="V129" s="19">
        <v>5.6162722472129865</v>
      </c>
      <c r="W129" s="19">
        <v>-19.91298527443106</v>
      </c>
      <c r="X129" s="1">
        <v>6045</v>
      </c>
      <c r="Y129" s="19">
        <v>50.905263157894744</v>
      </c>
      <c r="Z129" s="19">
        <v>4.729121846274203</v>
      </c>
      <c r="AA129" s="19">
        <v>-7.9067641681901275</v>
      </c>
      <c r="AB129" s="1">
        <v>5545</v>
      </c>
      <c r="AC129" s="19">
        <v>58.33771699105734</v>
      </c>
      <c r="AD129" s="19">
        <v>4.337962057500489</v>
      </c>
      <c r="AE129" s="20">
        <v>-3.464484679665738</v>
      </c>
    </row>
    <row r="130" spans="1:31" ht="11.25" customHeight="1" hidden="1">
      <c r="A130" s="14"/>
      <c r="B130" s="12" t="s">
        <v>16</v>
      </c>
      <c r="C130" s="1">
        <v>10107</v>
      </c>
      <c r="D130" s="19">
        <v>82.02402207433857</v>
      </c>
      <c r="E130" s="19">
        <v>7.464935410250161</v>
      </c>
      <c r="F130" s="19">
        <v>-6.033841576794347</v>
      </c>
      <c r="G130" s="1">
        <v>30517</v>
      </c>
      <c r="H130" s="19">
        <v>72.3837760910816</v>
      </c>
      <c r="I130" s="19">
        <v>22.539569992540233</v>
      </c>
      <c r="J130" s="19">
        <v>-7.613829014289173</v>
      </c>
      <c r="K130" s="19"/>
      <c r="L130" s="19"/>
      <c r="M130" s="19"/>
      <c r="N130" s="19"/>
      <c r="O130" s="1">
        <v>135393</v>
      </c>
      <c r="P130" s="19">
        <v>63.45337295078126</v>
      </c>
      <c r="Q130" s="20">
        <v>-7.247915710439602</v>
      </c>
      <c r="R130" s="14"/>
      <c r="S130" s="12" t="s">
        <v>16</v>
      </c>
      <c r="T130" s="1">
        <v>7717</v>
      </c>
      <c r="U130" s="19">
        <v>91.23906360841806</v>
      </c>
      <c r="V130" s="19">
        <v>5.699703825160828</v>
      </c>
      <c r="W130" s="19">
        <v>-11.775465874013948</v>
      </c>
      <c r="X130" s="1">
        <v>6658</v>
      </c>
      <c r="Y130" s="19">
        <v>56.067368421052635</v>
      </c>
      <c r="Z130" s="19">
        <v>4.917536357123337</v>
      </c>
      <c r="AA130" s="19">
        <v>-13.262115685252734</v>
      </c>
      <c r="AB130" s="1">
        <v>6035</v>
      </c>
      <c r="AC130" s="19">
        <v>63.49289847448711</v>
      </c>
      <c r="AD130" s="19">
        <v>4.457394400005909</v>
      </c>
      <c r="AE130" s="20">
        <v>3.1095164872714847</v>
      </c>
    </row>
    <row r="131" spans="1:31" ht="11.25" customHeight="1" hidden="1">
      <c r="A131" s="14"/>
      <c r="B131" s="12" t="s">
        <v>22</v>
      </c>
      <c r="C131" s="1">
        <v>9332</v>
      </c>
      <c r="D131" s="19">
        <v>75.73445869177081</v>
      </c>
      <c r="E131" s="19">
        <v>7.542777701441146</v>
      </c>
      <c r="F131" s="19">
        <v>5.410595278436689</v>
      </c>
      <c r="G131" s="1">
        <v>27608</v>
      </c>
      <c r="H131" s="19">
        <v>65.48387096774194</v>
      </c>
      <c r="I131" s="19">
        <v>22.31472425861414</v>
      </c>
      <c r="J131" s="19">
        <v>-0.594102185575919</v>
      </c>
      <c r="K131" s="19"/>
      <c r="L131" s="19"/>
      <c r="M131" s="19"/>
      <c r="N131" s="19"/>
      <c r="O131" s="1">
        <v>123721</v>
      </c>
      <c r="P131" s="19">
        <v>57.98316570903671</v>
      </c>
      <c r="Q131" s="20">
        <v>-3.001960015680125</v>
      </c>
      <c r="R131" s="14"/>
      <c r="S131" s="12" t="s">
        <v>22</v>
      </c>
      <c r="T131" s="1">
        <v>6737</v>
      </c>
      <c r="U131" s="19">
        <v>79.652400094585</v>
      </c>
      <c r="V131" s="19">
        <v>5.445316478204994</v>
      </c>
      <c r="W131" s="19">
        <v>-5.868380606399329</v>
      </c>
      <c r="X131" s="1">
        <v>5951</v>
      </c>
      <c r="Y131" s="19">
        <v>50.11368421052631</v>
      </c>
      <c r="Z131" s="19">
        <v>4.810016084577396</v>
      </c>
      <c r="AA131" s="19">
        <v>-4.016129032258064</v>
      </c>
      <c r="AB131" s="1">
        <v>5588</v>
      </c>
      <c r="AC131" s="19">
        <v>58.79011046817465</v>
      </c>
      <c r="AD131" s="19">
        <v>4.516613994390604</v>
      </c>
      <c r="AE131" s="20">
        <v>0.4493978069387021</v>
      </c>
    </row>
    <row r="132" spans="1:31" ht="11.25" customHeight="1" hidden="1">
      <c r="A132" s="14"/>
      <c r="B132" s="12" t="s">
        <v>23</v>
      </c>
      <c r="C132" s="1">
        <v>9562</v>
      </c>
      <c r="D132" s="19">
        <v>77.60103879240383</v>
      </c>
      <c r="E132" s="19">
        <v>7.533642179572027</v>
      </c>
      <c r="F132" s="19">
        <v>10.47949162333911</v>
      </c>
      <c r="G132" s="1">
        <v>28230</v>
      </c>
      <c r="H132" s="19">
        <v>66.95920303605313</v>
      </c>
      <c r="I132" s="19">
        <v>22.241656424316915</v>
      </c>
      <c r="J132" s="19">
        <v>-2.189730441410852</v>
      </c>
      <c r="K132" s="19"/>
      <c r="L132" s="19"/>
      <c r="M132" s="19"/>
      <c r="N132" s="19"/>
      <c r="O132" s="1">
        <v>126924</v>
      </c>
      <c r="P132" s="19">
        <v>59.484285808017844</v>
      </c>
      <c r="Q132" s="20">
        <v>-4.068567800645469</v>
      </c>
      <c r="R132" s="14"/>
      <c r="S132" s="12" t="s">
        <v>23</v>
      </c>
      <c r="T132" s="1">
        <v>6699</v>
      </c>
      <c r="U132" s="19">
        <v>79.20312130527311</v>
      </c>
      <c r="V132" s="19">
        <v>5.277961614824619</v>
      </c>
      <c r="W132" s="19">
        <v>-9.190727938186255</v>
      </c>
      <c r="X132" s="1">
        <v>6338</v>
      </c>
      <c r="Y132" s="19">
        <v>53.37263157894737</v>
      </c>
      <c r="Z132" s="19">
        <v>4.993539440925278</v>
      </c>
      <c r="AA132" s="19">
        <v>-0.3928964325003929</v>
      </c>
      <c r="AB132" s="1">
        <v>5631</v>
      </c>
      <c r="AC132" s="19">
        <v>59.24250394529194</v>
      </c>
      <c r="AD132" s="19">
        <v>4.436513188994989</v>
      </c>
      <c r="AE132" s="20">
        <v>-12.927168702644193</v>
      </c>
    </row>
    <row r="133" spans="1:31" ht="11.25" customHeight="1" hidden="1">
      <c r="A133" s="14"/>
      <c r="B133" s="14">
        <v>10</v>
      </c>
      <c r="C133" s="1">
        <v>11681</v>
      </c>
      <c r="D133" s="19">
        <v>94.79792241519233</v>
      </c>
      <c r="E133" s="19">
        <v>8.184327793503545</v>
      </c>
      <c r="F133" s="19">
        <v>4.509260087680057</v>
      </c>
      <c r="G133" s="1">
        <v>33208</v>
      </c>
      <c r="H133" s="19">
        <v>78.76660341555977</v>
      </c>
      <c r="I133" s="19">
        <v>23.26728510972226</v>
      </c>
      <c r="J133" s="19">
        <v>-4.296953802703248</v>
      </c>
      <c r="K133" s="19"/>
      <c r="L133" s="19"/>
      <c r="M133" s="19"/>
      <c r="N133" s="19"/>
      <c r="O133" s="1">
        <v>142724</v>
      </c>
      <c r="P133" s="19">
        <v>66.88912426068781</v>
      </c>
      <c r="Q133" s="20">
        <v>-7.187680862547715</v>
      </c>
      <c r="R133" s="14"/>
      <c r="S133" s="14">
        <v>10</v>
      </c>
      <c r="T133" s="1">
        <v>7977</v>
      </c>
      <c r="U133" s="19">
        <v>94.31307637739418</v>
      </c>
      <c r="V133" s="19">
        <v>5.589109049634259</v>
      </c>
      <c r="W133" s="19">
        <v>-3.191747572815534</v>
      </c>
      <c r="X133" s="1">
        <v>7083</v>
      </c>
      <c r="Y133" s="19">
        <v>59.64631578947368</v>
      </c>
      <c r="Z133" s="19">
        <v>4.962725259942266</v>
      </c>
      <c r="AA133" s="19">
        <v>-15.315638450502153</v>
      </c>
      <c r="AB133" s="1">
        <v>6467</v>
      </c>
      <c r="AC133" s="19">
        <v>68.0378748027354</v>
      </c>
      <c r="AD133" s="19">
        <v>4.53112300664219</v>
      </c>
      <c r="AE133" s="20">
        <v>-6.519225209598149</v>
      </c>
    </row>
    <row r="134" spans="1:31" ht="11.25" customHeight="1" hidden="1">
      <c r="A134" s="14"/>
      <c r="B134" s="14">
        <v>11</v>
      </c>
      <c r="C134" s="1">
        <v>10273</v>
      </c>
      <c r="D134" s="19">
        <v>83.37120597305632</v>
      </c>
      <c r="E134" s="19">
        <v>8.161141431715087</v>
      </c>
      <c r="F134" s="19">
        <v>13.878727413812216</v>
      </c>
      <c r="G134" s="1">
        <v>29303</v>
      </c>
      <c r="H134" s="19">
        <v>69.50426944971537</v>
      </c>
      <c r="I134" s="19">
        <v>23.279074016698843</v>
      </c>
      <c r="J134" s="19">
        <v>-5.571667955658675</v>
      </c>
      <c r="K134" s="19"/>
      <c r="L134" s="19"/>
      <c r="M134" s="19"/>
      <c r="N134" s="19"/>
      <c r="O134" s="1">
        <v>125877</v>
      </c>
      <c r="P134" s="19">
        <v>58.993598095363076</v>
      </c>
      <c r="Q134" s="20">
        <v>-3.40114650561358</v>
      </c>
      <c r="R134" s="14"/>
      <c r="S134" s="14">
        <v>11</v>
      </c>
      <c r="T134" s="1">
        <v>6711</v>
      </c>
      <c r="U134" s="19">
        <v>79.3449988176874</v>
      </c>
      <c r="V134" s="19">
        <v>5.331394933149027</v>
      </c>
      <c r="W134" s="19">
        <v>-33.26372315035799</v>
      </c>
      <c r="X134" s="1">
        <v>6184</v>
      </c>
      <c r="Y134" s="19">
        <v>52.07578947368421</v>
      </c>
      <c r="Z134" s="19">
        <v>4.912732270390937</v>
      </c>
      <c r="AA134" s="19">
        <v>-7.369682444577591</v>
      </c>
      <c r="AB134" s="1">
        <v>6135</v>
      </c>
      <c r="AC134" s="19">
        <v>64.5449763282483</v>
      </c>
      <c r="AD134" s="19">
        <v>4.87380538144379</v>
      </c>
      <c r="AE134" s="20">
        <v>16.215192271263497</v>
      </c>
    </row>
    <row r="135" spans="1:31" ht="11.25" customHeight="1" hidden="1">
      <c r="A135" s="14"/>
      <c r="B135" s="14">
        <v>12</v>
      </c>
      <c r="C135" s="1">
        <v>12255</v>
      </c>
      <c r="D135" s="19">
        <v>99.45625710111995</v>
      </c>
      <c r="E135" s="19">
        <v>7.908186311836145</v>
      </c>
      <c r="F135" s="19">
        <v>15.526018099547512</v>
      </c>
      <c r="G135" s="1">
        <v>35138</v>
      </c>
      <c r="H135" s="19">
        <v>83.34440227703985</v>
      </c>
      <c r="I135" s="19">
        <v>22.67465121381464</v>
      </c>
      <c r="J135" s="19">
        <v>2.4491223978074523</v>
      </c>
      <c r="K135" s="19"/>
      <c r="L135" s="19"/>
      <c r="M135" s="19"/>
      <c r="N135" s="19"/>
      <c r="O135" s="1">
        <v>154966</v>
      </c>
      <c r="P135" s="19">
        <v>72.62646807952234</v>
      </c>
      <c r="Q135" s="20">
        <v>-5.1360219398124345</v>
      </c>
      <c r="R135" s="14"/>
      <c r="S135" s="14">
        <v>12</v>
      </c>
      <c r="T135" s="1">
        <v>8196</v>
      </c>
      <c r="U135" s="19">
        <v>96.90234097895484</v>
      </c>
      <c r="V135" s="19">
        <v>5.288902081746963</v>
      </c>
      <c r="W135" s="19">
        <v>4.062976130015236</v>
      </c>
      <c r="X135" s="1">
        <v>7691</v>
      </c>
      <c r="Y135" s="19">
        <v>64.76631578947368</v>
      </c>
      <c r="Z135" s="19">
        <v>4.9630241472322965</v>
      </c>
      <c r="AA135" s="19">
        <v>-10.057303239387206</v>
      </c>
      <c r="AB135" s="1">
        <v>6996</v>
      </c>
      <c r="AC135" s="19">
        <v>73.60336664913204</v>
      </c>
      <c r="AD135" s="19">
        <v>4.5145386729992385</v>
      </c>
      <c r="AE135" s="20">
        <v>-3.676166873192895</v>
      </c>
    </row>
    <row r="136" spans="1:31" ht="11.25" customHeight="1" hidden="1">
      <c r="A136" s="15"/>
      <c r="B136" s="14" t="s">
        <v>24</v>
      </c>
      <c r="C136" s="13">
        <v>130549</v>
      </c>
      <c r="D136" s="15"/>
      <c r="E136" s="9">
        <v>7.658625097603486</v>
      </c>
      <c r="F136" s="15"/>
      <c r="G136" s="13">
        <v>380756</v>
      </c>
      <c r="H136" s="15"/>
      <c r="I136" s="9">
        <v>22.33695744634668</v>
      </c>
      <c r="J136" s="15"/>
      <c r="K136" s="15"/>
      <c r="L136" s="15"/>
      <c r="M136" s="15"/>
      <c r="N136" s="15"/>
      <c r="O136" s="13">
        <v>1704601</v>
      </c>
      <c r="P136" s="15"/>
      <c r="Q136" s="16"/>
      <c r="R136" s="15"/>
      <c r="S136" s="14" t="s">
        <v>24</v>
      </c>
      <c r="T136" s="13">
        <v>91492</v>
      </c>
      <c r="U136" s="15"/>
      <c r="V136" s="9">
        <v>5.367355762433554</v>
      </c>
      <c r="W136" s="15"/>
      <c r="X136" s="13">
        <v>82332</v>
      </c>
      <c r="Y136" s="15"/>
      <c r="Z136" s="9">
        <v>4.829986606836439</v>
      </c>
      <c r="AA136" s="15"/>
      <c r="AB136" s="13">
        <v>76383</v>
      </c>
      <c r="AC136" s="15"/>
      <c r="AD136" s="9">
        <v>4.480989979473202</v>
      </c>
      <c r="AE136" s="16"/>
    </row>
    <row r="137" spans="1:31" ht="11.25" customHeight="1" hidden="1">
      <c r="A137" s="17" t="s">
        <v>20</v>
      </c>
      <c r="B137" s="18" t="s">
        <v>21</v>
      </c>
      <c r="C137" s="1">
        <v>7721</v>
      </c>
      <c r="D137" s="19">
        <v>62.66028242168479</v>
      </c>
      <c r="E137" s="19">
        <v>6.592834209987021</v>
      </c>
      <c r="F137" s="19">
        <v>11.093525179856115</v>
      </c>
      <c r="G137" s="1">
        <v>23248</v>
      </c>
      <c r="H137" s="19">
        <v>55.14231499051233</v>
      </c>
      <c r="I137" s="19">
        <v>19.851082724229798</v>
      </c>
      <c r="J137" s="19">
        <v>3.1136343475561072</v>
      </c>
      <c r="K137" s="19"/>
      <c r="L137" s="19"/>
      <c r="M137" s="19"/>
      <c r="N137" s="19"/>
      <c r="O137" s="1">
        <v>117112</v>
      </c>
      <c r="P137" s="19">
        <v>54.88578739677749</v>
      </c>
      <c r="Q137" s="20">
        <v>-7.084939940654703</v>
      </c>
      <c r="R137" s="17" t="s">
        <v>20</v>
      </c>
      <c r="S137" s="18" t="s">
        <v>21</v>
      </c>
      <c r="T137" s="1">
        <v>5675</v>
      </c>
      <c r="U137" s="19">
        <v>67.09624024592102</v>
      </c>
      <c r="V137" s="19">
        <v>4.845788646765489</v>
      </c>
      <c r="W137" s="19">
        <v>5.404903417533433</v>
      </c>
      <c r="X137" s="1">
        <v>5212</v>
      </c>
      <c r="Y137" s="19">
        <v>43.89052631578947</v>
      </c>
      <c r="Z137" s="19">
        <v>4.450440603866385</v>
      </c>
      <c r="AA137" s="19">
        <v>-1.0630220197418374</v>
      </c>
      <c r="AB137" s="1">
        <v>4640</v>
      </c>
      <c r="AC137" s="19">
        <v>48.81641241451867</v>
      </c>
      <c r="AD137" s="19">
        <v>3.9620192636109026</v>
      </c>
      <c r="AE137" s="20">
        <v>-6.148867313915858</v>
      </c>
    </row>
    <row r="138" spans="1:31" ht="11.25" customHeight="1" hidden="1">
      <c r="A138" s="14"/>
      <c r="B138" s="12" t="s">
        <v>11</v>
      </c>
      <c r="C138" s="1">
        <v>8883</v>
      </c>
      <c r="D138" s="19">
        <v>72.09056971270897</v>
      </c>
      <c r="E138" s="19">
        <v>6.485314409619554</v>
      </c>
      <c r="F138" s="19">
        <v>8.157798611956654</v>
      </c>
      <c r="G138" s="1">
        <v>28382</v>
      </c>
      <c r="H138" s="19">
        <v>67.31973434535105</v>
      </c>
      <c r="I138" s="19">
        <v>20.721174555197816</v>
      </c>
      <c r="J138" s="19">
        <v>3.538596235225449</v>
      </c>
      <c r="K138" s="19"/>
      <c r="L138" s="19"/>
      <c r="M138" s="19"/>
      <c r="N138" s="19"/>
      <c r="O138" s="1">
        <v>136971</v>
      </c>
      <c r="P138" s="19">
        <v>64.19291947472513</v>
      </c>
      <c r="Q138" s="20">
        <v>-1.2892764485442492</v>
      </c>
      <c r="R138" s="14"/>
      <c r="S138" s="12" t="s">
        <v>11</v>
      </c>
      <c r="T138" s="1">
        <v>7465</v>
      </c>
      <c r="U138" s="19">
        <v>88.25963584771813</v>
      </c>
      <c r="V138" s="19">
        <v>5.450058771564784</v>
      </c>
      <c r="W138" s="19">
        <v>20.94944912508101</v>
      </c>
      <c r="X138" s="1">
        <v>6097</v>
      </c>
      <c r="Y138" s="19">
        <v>51.34315789473685</v>
      </c>
      <c r="Z138" s="19">
        <v>4.451307211015471</v>
      </c>
      <c r="AA138" s="19">
        <v>-2.3698959167333866</v>
      </c>
      <c r="AB138" s="1">
        <v>5937</v>
      </c>
      <c r="AC138" s="19">
        <v>62.46186217780115</v>
      </c>
      <c r="AD138" s="19">
        <v>4.3344941629980065</v>
      </c>
      <c r="AE138" s="20">
        <v>-12.459451489236214</v>
      </c>
    </row>
    <row r="139" spans="1:31" ht="11.25" customHeight="1" hidden="1">
      <c r="A139" s="14"/>
      <c r="B139" s="12" t="s">
        <v>12</v>
      </c>
      <c r="C139" s="1">
        <v>14844</v>
      </c>
      <c r="D139" s="19">
        <v>120.46745658172375</v>
      </c>
      <c r="E139" s="19">
        <v>7.264114471952121</v>
      </c>
      <c r="F139" s="19">
        <v>12.377924142630023</v>
      </c>
      <c r="G139" s="1">
        <v>42618</v>
      </c>
      <c r="H139" s="19">
        <v>101.08633776091081</v>
      </c>
      <c r="I139" s="19">
        <v>20.855701331558574</v>
      </c>
      <c r="J139" s="19">
        <v>6.729107710801132</v>
      </c>
      <c r="K139" s="19"/>
      <c r="L139" s="19"/>
      <c r="M139" s="19"/>
      <c r="N139" s="19"/>
      <c r="O139" s="1">
        <v>204347</v>
      </c>
      <c r="P139" s="19">
        <v>95.76940020808533</v>
      </c>
      <c r="Q139" s="20">
        <v>-0.9773991587680022</v>
      </c>
      <c r="R139" s="14"/>
      <c r="S139" s="12" t="s">
        <v>12</v>
      </c>
      <c r="T139" s="1">
        <v>9905</v>
      </c>
      <c r="U139" s="19">
        <v>117.10806337195554</v>
      </c>
      <c r="V139" s="19">
        <v>4.847147254425071</v>
      </c>
      <c r="W139" s="19">
        <v>9.994447529150472</v>
      </c>
      <c r="X139" s="1">
        <v>9889</v>
      </c>
      <c r="Y139" s="19">
        <v>83.27578947368421</v>
      </c>
      <c r="Z139" s="19">
        <v>4.839317435538569</v>
      </c>
      <c r="AA139" s="19">
        <v>4.292343387470997</v>
      </c>
      <c r="AB139" s="1">
        <v>7980</v>
      </c>
      <c r="AC139" s="19">
        <v>83.95581273014203</v>
      </c>
      <c r="AD139" s="19">
        <v>3.9051221696428136</v>
      </c>
      <c r="AE139" s="20">
        <v>-3.096539162112933</v>
      </c>
    </row>
    <row r="140" spans="1:31" ht="11.25" customHeight="1" hidden="1">
      <c r="A140" s="14"/>
      <c r="B140" s="12" t="s">
        <v>13</v>
      </c>
      <c r="C140" s="1">
        <v>17623</v>
      </c>
      <c r="D140" s="19">
        <v>143.0206135367635</v>
      </c>
      <c r="E140" s="19">
        <v>9.87233136704592</v>
      </c>
      <c r="F140" s="19">
        <v>0.22179253867151957</v>
      </c>
      <c r="G140" s="1">
        <v>50059</v>
      </c>
      <c r="H140" s="19">
        <v>118.73576850094875</v>
      </c>
      <c r="I140" s="19">
        <v>28.042843778184857</v>
      </c>
      <c r="J140" s="19">
        <v>10.429948600295603</v>
      </c>
      <c r="K140" s="19"/>
      <c r="L140" s="19"/>
      <c r="M140" s="19"/>
      <c r="N140" s="19"/>
      <c r="O140" s="1">
        <v>178509</v>
      </c>
      <c r="P140" s="19">
        <v>83.66014603466215</v>
      </c>
      <c r="Q140" s="20">
        <v>4.45475610897856</v>
      </c>
      <c r="R140" s="14"/>
      <c r="S140" s="12" t="s">
        <v>13</v>
      </c>
      <c r="T140" s="1">
        <v>12198</v>
      </c>
      <c r="U140" s="19">
        <v>144.218491369118</v>
      </c>
      <c r="V140" s="19">
        <v>6.833268910811221</v>
      </c>
      <c r="W140" s="19">
        <v>14.718329728204646</v>
      </c>
      <c r="X140" s="1">
        <v>9342</v>
      </c>
      <c r="Y140" s="19">
        <v>78.66947368421052</v>
      </c>
      <c r="Z140" s="19">
        <v>5.233349579012823</v>
      </c>
      <c r="AA140" s="19">
        <v>2.366863905325444</v>
      </c>
      <c r="AB140" s="1">
        <v>10896</v>
      </c>
      <c r="AC140" s="19">
        <v>114.634402945818</v>
      </c>
      <c r="AD140" s="19">
        <v>6.103893921314891</v>
      </c>
      <c r="AE140" s="20">
        <v>36.40460691036555</v>
      </c>
    </row>
    <row r="141" spans="1:31" ht="11.25" customHeight="1" hidden="1">
      <c r="A141" s="14"/>
      <c r="B141" s="12" t="s">
        <v>14</v>
      </c>
      <c r="C141" s="1">
        <v>12649</v>
      </c>
      <c r="D141" s="19">
        <v>102.65378996916085</v>
      </c>
      <c r="E141" s="19">
        <v>9.83087995274587</v>
      </c>
      <c r="F141" s="19">
        <v>11.651513814105394</v>
      </c>
      <c r="G141" s="1">
        <v>35377</v>
      </c>
      <c r="H141" s="19">
        <v>83.91129032258064</v>
      </c>
      <c r="I141" s="19">
        <v>27.495220182487994</v>
      </c>
      <c r="J141" s="19">
        <v>8.15677642239139</v>
      </c>
      <c r="K141" s="19"/>
      <c r="L141" s="19"/>
      <c r="M141" s="19"/>
      <c r="N141" s="19"/>
      <c r="O141" s="1">
        <v>128666</v>
      </c>
      <c r="P141" s="19">
        <v>60.30069268045779</v>
      </c>
      <c r="Q141" s="20">
        <v>2.8431207986635654</v>
      </c>
      <c r="R141" s="14"/>
      <c r="S141" s="12" t="s">
        <v>14</v>
      </c>
      <c r="T141" s="1">
        <v>9391</v>
      </c>
      <c r="U141" s="19">
        <v>111.03097659021046</v>
      </c>
      <c r="V141" s="19">
        <v>7.298742480530987</v>
      </c>
      <c r="W141" s="19">
        <v>3.40233428760185</v>
      </c>
      <c r="X141" s="1">
        <v>7184</v>
      </c>
      <c r="Y141" s="19">
        <v>60.49684210526316</v>
      </c>
      <c r="Z141" s="19">
        <v>5.583448618904761</v>
      </c>
      <c r="AA141" s="19">
        <v>14.742053984986425</v>
      </c>
      <c r="AB141" s="1">
        <v>6153</v>
      </c>
      <c r="AC141" s="19">
        <v>64.7343503419253</v>
      </c>
      <c r="AD141" s="19">
        <v>4.782149130306375</v>
      </c>
      <c r="AE141" s="20">
        <v>1.9214841808845453</v>
      </c>
    </row>
    <row r="142" spans="1:31" ht="11.25" customHeight="1" hidden="1">
      <c r="A142" s="14"/>
      <c r="B142" s="12" t="s">
        <v>15</v>
      </c>
      <c r="C142" s="1">
        <v>11476</v>
      </c>
      <c r="D142" s="19">
        <v>93.13423145593248</v>
      </c>
      <c r="E142" s="19">
        <v>8.655905868155077</v>
      </c>
      <c r="F142" s="19">
        <v>14.143624428088323</v>
      </c>
      <c r="G142" s="1">
        <v>32839</v>
      </c>
      <c r="H142" s="19">
        <v>77.89136622390892</v>
      </c>
      <c r="I142" s="19">
        <v>24.76919595715794</v>
      </c>
      <c r="J142" s="19">
        <v>13.933317142559762</v>
      </c>
      <c r="K142" s="19"/>
      <c r="L142" s="19"/>
      <c r="M142" s="19"/>
      <c r="N142" s="19"/>
      <c r="O142" s="1">
        <v>132580</v>
      </c>
      <c r="P142" s="19">
        <v>62.13503050980906</v>
      </c>
      <c r="Q142" s="20">
        <v>3.719929591238021</v>
      </c>
      <c r="R142" s="14"/>
      <c r="S142" s="12" t="s">
        <v>15</v>
      </c>
      <c r="T142" s="1">
        <v>7713</v>
      </c>
      <c r="U142" s="19">
        <v>91.19177110427998</v>
      </c>
      <c r="V142" s="19">
        <v>5.817619550460099</v>
      </c>
      <c r="W142" s="19">
        <v>7.438361888842457</v>
      </c>
      <c r="X142" s="1">
        <v>7356</v>
      </c>
      <c r="Y142" s="19">
        <v>61.945263157894736</v>
      </c>
      <c r="Z142" s="19">
        <v>5.548348167144366</v>
      </c>
      <c r="AA142" s="19">
        <v>21.687344913151367</v>
      </c>
      <c r="AB142" s="1">
        <v>6294</v>
      </c>
      <c r="AC142" s="19">
        <v>66.21778011572856</v>
      </c>
      <c r="AD142" s="19">
        <v>4.747322371398401</v>
      </c>
      <c r="AE142" s="20">
        <v>13.507664562669072</v>
      </c>
    </row>
    <row r="143" spans="1:31" ht="11.25" customHeight="1" hidden="1">
      <c r="A143" s="14"/>
      <c r="B143" s="12" t="s">
        <v>16</v>
      </c>
      <c r="C143" s="1">
        <v>11027</v>
      </c>
      <c r="D143" s="19">
        <v>89.49034247687064</v>
      </c>
      <c r="E143" s="19">
        <v>8.362023204671267</v>
      </c>
      <c r="F143" s="19">
        <v>9.102602156920945</v>
      </c>
      <c r="G143" s="1">
        <v>32654</v>
      </c>
      <c r="H143" s="19">
        <v>77.45256166982922</v>
      </c>
      <c r="I143" s="19">
        <v>24.762265867900204</v>
      </c>
      <c r="J143" s="19">
        <v>7.002654258282269</v>
      </c>
      <c r="K143" s="19"/>
      <c r="L143" s="19"/>
      <c r="M143" s="19"/>
      <c r="N143" s="19"/>
      <c r="O143" s="1">
        <v>131870</v>
      </c>
      <c r="P143" s="19">
        <v>61.80228144010048</v>
      </c>
      <c r="Q143" s="20">
        <v>-2.6020547591086687</v>
      </c>
      <c r="R143" s="14"/>
      <c r="S143" s="12" t="s">
        <v>16</v>
      </c>
      <c r="T143" s="1">
        <v>8173</v>
      </c>
      <c r="U143" s="19">
        <v>96.63040908016079</v>
      </c>
      <c r="V143" s="19">
        <v>6.197770531584136</v>
      </c>
      <c r="W143" s="19">
        <v>5.909032007256706</v>
      </c>
      <c r="X143" s="1">
        <v>7242</v>
      </c>
      <c r="Y143" s="19">
        <v>60.98526315789474</v>
      </c>
      <c r="Z143" s="19">
        <v>5.491772199893835</v>
      </c>
      <c r="AA143" s="19">
        <v>8.771402823670773</v>
      </c>
      <c r="AB143" s="1">
        <v>6212</v>
      </c>
      <c r="AC143" s="19">
        <v>65.3550762756444</v>
      </c>
      <c r="AD143" s="19">
        <v>4.710699931750967</v>
      </c>
      <c r="AE143" s="20">
        <v>2.932891466445733</v>
      </c>
    </row>
    <row r="144" spans="1:31" ht="11.25" customHeight="1" hidden="1">
      <c r="A144" s="14"/>
      <c r="B144" s="12" t="s">
        <v>22</v>
      </c>
      <c r="C144" s="1">
        <v>10314</v>
      </c>
      <c r="D144" s="19">
        <v>83.7039441649083</v>
      </c>
      <c r="E144" s="19">
        <v>7.954711975258178</v>
      </c>
      <c r="F144" s="19">
        <v>10.522931847406772</v>
      </c>
      <c r="G144" s="1">
        <v>30965</v>
      </c>
      <c r="H144" s="19">
        <v>73.44639468690703</v>
      </c>
      <c r="I144" s="19">
        <v>23.881874763803516</v>
      </c>
      <c r="J144" s="19">
        <v>12.159518980005796</v>
      </c>
      <c r="K144" s="19"/>
      <c r="L144" s="19"/>
      <c r="M144" s="19"/>
      <c r="N144" s="19"/>
      <c r="O144" s="1">
        <v>129659</v>
      </c>
      <c r="P144" s="19">
        <v>60.766072717388255</v>
      </c>
      <c r="Q144" s="20">
        <v>4.799508571705693</v>
      </c>
      <c r="R144" s="14"/>
      <c r="S144" s="12" t="s">
        <v>22</v>
      </c>
      <c r="T144" s="1">
        <v>7888</v>
      </c>
      <c r="U144" s="19">
        <v>93.26081816032159</v>
      </c>
      <c r="V144" s="19">
        <v>6.083650190114068</v>
      </c>
      <c r="W144" s="19">
        <v>17.084755826035327</v>
      </c>
      <c r="X144" s="1">
        <v>6714</v>
      </c>
      <c r="Y144" s="19">
        <v>56.538947368421056</v>
      </c>
      <c r="Z144" s="19">
        <v>5.178198196808552</v>
      </c>
      <c r="AA144" s="19">
        <v>12.821374558897663</v>
      </c>
      <c r="AB144" s="1">
        <v>6049</v>
      </c>
      <c r="AC144" s="19">
        <v>63.64018937401368</v>
      </c>
      <c r="AD144" s="19">
        <v>4.665314401622718</v>
      </c>
      <c r="AE144" s="20">
        <v>8.249821045096635</v>
      </c>
    </row>
    <row r="145" spans="1:31" ht="11.25" customHeight="1" hidden="1">
      <c r="A145" s="14"/>
      <c r="B145" s="12" t="s">
        <v>23</v>
      </c>
      <c r="C145" s="1">
        <v>10577</v>
      </c>
      <c r="D145" s="19">
        <v>85.83833793215388</v>
      </c>
      <c r="E145" s="19">
        <v>8.487401701171562</v>
      </c>
      <c r="F145" s="19">
        <v>10.61493411420205</v>
      </c>
      <c r="G145" s="1">
        <v>30606</v>
      </c>
      <c r="H145" s="19">
        <v>72.59487666034155</v>
      </c>
      <c r="I145" s="19">
        <v>24.559460760712568</v>
      </c>
      <c r="J145" s="19">
        <v>8.416578108395324</v>
      </c>
      <c r="K145" s="19"/>
      <c r="L145" s="19"/>
      <c r="M145" s="19"/>
      <c r="N145" s="19"/>
      <c r="O145" s="1">
        <v>124620</v>
      </c>
      <c r="P145" s="19">
        <v>58.40449164378041</v>
      </c>
      <c r="Q145" s="20">
        <v>-1.81525952538527</v>
      </c>
      <c r="R145" s="14"/>
      <c r="S145" s="12" t="s">
        <v>23</v>
      </c>
      <c r="T145" s="1">
        <v>7411</v>
      </c>
      <c r="U145" s="19">
        <v>87.62118704185386</v>
      </c>
      <c r="V145" s="19">
        <v>5.946878510672445</v>
      </c>
      <c r="W145" s="19">
        <v>10.628452007762352</v>
      </c>
      <c r="X145" s="1">
        <v>6558</v>
      </c>
      <c r="Y145" s="19">
        <v>55.22526315789473</v>
      </c>
      <c r="Z145" s="19">
        <v>5.262397688974482</v>
      </c>
      <c r="AA145" s="19">
        <v>3.4711265383401706</v>
      </c>
      <c r="AB145" s="1">
        <v>6060</v>
      </c>
      <c r="AC145" s="19">
        <v>63.75591793792741</v>
      </c>
      <c r="AD145" s="19">
        <v>4.862782859894078</v>
      </c>
      <c r="AE145" s="20">
        <v>7.618540223761321</v>
      </c>
    </row>
    <row r="146" spans="1:31" ht="11.25" customHeight="1" hidden="1">
      <c r="A146" s="14"/>
      <c r="B146" s="14">
        <v>10</v>
      </c>
      <c r="C146" s="1">
        <v>11858</v>
      </c>
      <c r="D146" s="19">
        <v>96.23437753611427</v>
      </c>
      <c r="E146" s="19">
        <v>8.953623582355517</v>
      </c>
      <c r="F146" s="19">
        <v>1.5152812259224382</v>
      </c>
      <c r="G146" s="1">
        <v>33160</v>
      </c>
      <c r="H146" s="19">
        <v>78.65275142314991</v>
      </c>
      <c r="I146" s="19">
        <v>25.038131050000757</v>
      </c>
      <c r="J146" s="19">
        <v>-0.1445434834979523</v>
      </c>
      <c r="K146" s="19"/>
      <c r="L146" s="19"/>
      <c r="M146" s="19"/>
      <c r="N146" s="19"/>
      <c r="O146" s="1">
        <v>132438</v>
      </c>
      <c r="P146" s="19">
        <v>62.06848069586734</v>
      </c>
      <c r="Q146" s="20">
        <v>-7.206916846500939</v>
      </c>
      <c r="R146" s="14"/>
      <c r="S146" s="14">
        <v>10</v>
      </c>
      <c r="T146" s="1">
        <v>8114</v>
      </c>
      <c r="U146" s="19">
        <v>95.9328446441239</v>
      </c>
      <c r="V146" s="19">
        <v>6.12664039022033</v>
      </c>
      <c r="W146" s="19">
        <v>1.7174376331954369</v>
      </c>
      <c r="X146" s="1">
        <v>7081</v>
      </c>
      <c r="Y146" s="19">
        <v>59.629473684210524</v>
      </c>
      <c r="Z146" s="19">
        <v>5.346652773373202</v>
      </c>
      <c r="AA146" s="19">
        <v>-0.028236622899901174</v>
      </c>
      <c r="AB146" s="1">
        <v>6107</v>
      </c>
      <c r="AC146" s="19">
        <v>64.25039452919516</v>
      </c>
      <c r="AD146" s="19">
        <v>4.611214304051707</v>
      </c>
      <c r="AE146" s="20">
        <v>-5.566723364775012</v>
      </c>
    </row>
    <row r="147" spans="1:31" ht="11.25" customHeight="1" hidden="1">
      <c r="A147" s="14"/>
      <c r="B147" s="14">
        <v>11</v>
      </c>
      <c r="C147" s="1">
        <v>11268</v>
      </c>
      <c r="D147" s="19">
        <v>91.44619379970784</v>
      </c>
      <c r="E147" s="19">
        <v>8.136856319639516</v>
      </c>
      <c r="F147" s="19">
        <v>9.685583568577826</v>
      </c>
      <c r="G147" s="1">
        <v>32579</v>
      </c>
      <c r="H147" s="19">
        <v>77.2746679316888</v>
      </c>
      <c r="I147" s="19">
        <v>23.52597107184379</v>
      </c>
      <c r="J147" s="19">
        <v>11.179742688461932</v>
      </c>
      <c r="K147" s="19"/>
      <c r="L147" s="19"/>
      <c r="M147" s="19"/>
      <c r="N147" s="19"/>
      <c r="O147" s="1">
        <v>138481</v>
      </c>
      <c r="P147" s="19">
        <v>64.90059707368283</v>
      </c>
      <c r="Q147" s="20">
        <v>10.012949148772215</v>
      </c>
      <c r="R147" s="14"/>
      <c r="S147" s="14">
        <v>11</v>
      </c>
      <c r="T147" s="1">
        <v>8011</v>
      </c>
      <c r="U147" s="19">
        <v>94.71506266256799</v>
      </c>
      <c r="V147" s="19">
        <v>5.784909121106867</v>
      </c>
      <c r="W147" s="19">
        <v>19.371181642080167</v>
      </c>
      <c r="X147" s="1">
        <v>6934</v>
      </c>
      <c r="Y147" s="19">
        <v>58.391578947368416</v>
      </c>
      <c r="Z147" s="19">
        <v>5.007185101205219</v>
      </c>
      <c r="AA147" s="19">
        <v>12.128072445019406</v>
      </c>
      <c r="AB147" s="1">
        <v>6366</v>
      </c>
      <c r="AC147" s="19">
        <v>66.97527617043662</v>
      </c>
      <c r="AD147" s="19">
        <v>4.597020529892188</v>
      </c>
      <c r="AE147" s="20">
        <v>3.7652811735941323</v>
      </c>
    </row>
    <row r="148" spans="1:31" ht="11.25" customHeight="1" hidden="1">
      <c r="A148" s="14"/>
      <c r="B148" s="14">
        <v>12</v>
      </c>
      <c r="C148" s="1">
        <v>13533</v>
      </c>
      <c r="D148" s="19">
        <v>109.82795000811556</v>
      </c>
      <c r="E148" s="19">
        <v>8.31168352587843</v>
      </c>
      <c r="F148" s="19">
        <v>10.428396572827417</v>
      </c>
      <c r="G148" s="1">
        <v>39568</v>
      </c>
      <c r="H148" s="19">
        <v>93.85199240986717</v>
      </c>
      <c r="I148" s="19">
        <v>24.30183209576278</v>
      </c>
      <c r="J148" s="19">
        <v>12.607433547726107</v>
      </c>
      <c r="K148" s="19"/>
      <c r="L148" s="19"/>
      <c r="M148" s="19"/>
      <c r="N148" s="19"/>
      <c r="O148" s="1">
        <v>162819</v>
      </c>
      <c r="P148" s="19">
        <v>76.30686025476393</v>
      </c>
      <c r="Q148" s="20">
        <v>5.067563207413239</v>
      </c>
      <c r="R148" s="14"/>
      <c r="S148" s="14">
        <v>12</v>
      </c>
      <c r="T148" s="1">
        <v>8880</v>
      </c>
      <c r="U148" s="19">
        <v>104.98935918656893</v>
      </c>
      <c r="V148" s="19">
        <v>5.453908941831113</v>
      </c>
      <c r="W148" s="19">
        <v>8.345534407027818</v>
      </c>
      <c r="X148" s="1">
        <v>7851</v>
      </c>
      <c r="Y148" s="19">
        <v>66.11368421052632</v>
      </c>
      <c r="Z148" s="19">
        <v>4.8219188178283865</v>
      </c>
      <c r="AA148" s="19">
        <v>2.080353660122221</v>
      </c>
      <c r="AB148" s="1">
        <v>9304</v>
      </c>
      <c r="AC148" s="19">
        <v>97.88532351394004</v>
      </c>
      <c r="AD148" s="19">
        <v>5.714320810224851</v>
      </c>
      <c r="AE148" s="20">
        <v>32.99028016009148</v>
      </c>
    </row>
    <row r="149" spans="1:31" ht="11.25" customHeight="1" hidden="1">
      <c r="A149" s="15"/>
      <c r="B149" s="14" t="s">
        <v>24</v>
      </c>
      <c r="C149" s="13">
        <v>141773</v>
      </c>
      <c r="D149" s="15"/>
      <c r="E149" s="9">
        <v>8.251866045194847</v>
      </c>
      <c r="F149" s="15"/>
      <c r="G149" s="13">
        <v>412055</v>
      </c>
      <c r="H149" s="15"/>
      <c r="I149" s="9">
        <v>23.98356995515904</v>
      </c>
      <c r="J149" s="15"/>
      <c r="K149" s="15"/>
      <c r="L149" s="15"/>
      <c r="M149" s="15"/>
      <c r="N149" s="15"/>
      <c r="O149" s="13">
        <v>1718072</v>
      </c>
      <c r="P149" s="15"/>
      <c r="Q149" s="3"/>
      <c r="R149" s="15"/>
      <c r="S149" s="14" t="s">
        <v>24</v>
      </c>
      <c r="T149" s="13">
        <v>100824</v>
      </c>
      <c r="U149" s="15"/>
      <c r="V149" s="9">
        <v>5.868438575333281</v>
      </c>
      <c r="W149" s="15"/>
      <c r="X149" s="13">
        <v>87460</v>
      </c>
      <c r="Y149" s="15"/>
      <c r="Z149" s="9">
        <v>5.090589917069832</v>
      </c>
      <c r="AA149" s="15"/>
      <c r="AB149" s="13">
        <v>81998</v>
      </c>
      <c r="AC149" s="15"/>
      <c r="AD149" s="9">
        <v>4.77267541756108</v>
      </c>
      <c r="AE149" s="16"/>
    </row>
    <row r="150" spans="1:31" ht="11.25" customHeight="1" hidden="1">
      <c r="A150" s="17">
        <v>12</v>
      </c>
      <c r="B150" s="18" t="s">
        <v>21</v>
      </c>
      <c r="C150" s="1">
        <v>9136</v>
      </c>
      <c r="D150" s="19">
        <f aca="true" t="shared" si="22" ref="D150:D161">C150/$C$290*100</f>
        <v>74.1438078234053</v>
      </c>
      <c r="E150" s="19">
        <f aca="true" t="shared" si="23" ref="E150:E181">C150/O150*100</f>
        <v>7.810215858089335</v>
      </c>
      <c r="F150" s="19">
        <f aca="true" t="shared" si="24" ref="F150:F161">(C150-C137)/C137*100</f>
        <v>18.326641626732286</v>
      </c>
      <c r="G150" s="1">
        <v>25634</v>
      </c>
      <c r="H150" s="19">
        <f aca="true" t="shared" si="25" ref="H150:H161">G150/$G$290*100</f>
        <v>60.80170777988615</v>
      </c>
      <c r="I150" s="19">
        <f aca="true" t="shared" si="26" ref="I150:I181">G150/O150*100</f>
        <v>21.914084206026928</v>
      </c>
      <c r="J150" s="19">
        <f aca="true" t="shared" si="27" ref="J150:J161">(G150-G137)/G137*100</f>
        <v>10.263248451479697</v>
      </c>
      <c r="K150" s="19"/>
      <c r="L150" s="19"/>
      <c r="M150" s="19"/>
      <c r="N150" s="19"/>
      <c r="O150" s="1">
        <v>116975</v>
      </c>
      <c r="P150" s="19">
        <f aca="true" t="shared" si="28" ref="P150:P161">O150/$O$290*100</f>
        <v>54.821580886143586</v>
      </c>
      <c r="Q150" s="20">
        <f aca="true" t="shared" si="29" ref="Q150:Q161">(O150-O137)/O137*100</f>
        <v>-0.11698203429195983</v>
      </c>
      <c r="R150" s="17">
        <v>12</v>
      </c>
      <c r="S150" s="18" t="s">
        <v>21</v>
      </c>
      <c r="T150" s="1">
        <v>5665</v>
      </c>
      <c r="U150" s="19">
        <f aca="true" t="shared" si="30" ref="U150:U161">T150/$T$290*100</f>
        <v>66.97800898557578</v>
      </c>
      <c r="V150" s="19">
        <f aca="true" t="shared" si="31" ref="V150:V181">T150/O150*100</f>
        <v>4.84291515281043</v>
      </c>
      <c r="W150" s="19">
        <f aca="true" t="shared" si="32" ref="W150:W161">(T150-T137)/T137*100</f>
        <v>-0.1762114537444934</v>
      </c>
      <c r="X150" s="1">
        <v>5529</v>
      </c>
      <c r="Y150" s="19">
        <f aca="true" t="shared" si="33" ref="Y150:Y161">X150/$X$290*100</f>
        <v>46.56</v>
      </c>
      <c r="Z150" s="19">
        <f aca="true" t="shared" si="34" ref="Z150:Z181">X150/O150*100</f>
        <v>4.726650993802094</v>
      </c>
      <c r="AA150" s="19">
        <f aca="true" t="shared" si="35" ref="AA150:AA161">(X150-X137)/X137*100</f>
        <v>6.082118188795088</v>
      </c>
      <c r="AB150" s="1">
        <v>5304</v>
      </c>
      <c r="AC150" s="19">
        <f aca="true" t="shared" si="36" ref="AC150:AC161">AB150/$AB$290*100</f>
        <v>55.80220936349289</v>
      </c>
      <c r="AD150" s="19">
        <f aca="true" t="shared" si="37" ref="AD150:AD181">AB150/O150*100</f>
        <v>4.53430220132507</v>
      </c>
      <c r="AE150" s="20">
        <f aca="true" t="shared" si="38" ref="AE150:AE161">(AB150-AB137)/AB137*100</f>
        <v>14.310344827586208</v>
      </c>
    </row>
    <row r="151" spans="1:31" ht="11.25" customHeight="1" hidden="1">
      <c r="A151" s="14"/>
      <c r="B151" s="12" t="s">
        <v>11</v>
      </c>
      <c r="C151" s="1">
        <v>11568</v>
      </c>
      <c r="D151" s="19">
        <f t="shared" si="22"/>
        <v>93.88086349618568</v>
      </c>
      <c r="E151" s="19">
        <f t="shared" si="23"/>
        <v>8.295624861058323</v>
      </c>
      <c r="F151" s="19">
        <f t="shared" si="24"/>
        <v>30.226274907125973</v>
      </c>
      <c r="G151" s="1">
        <v>32498</v>
      </c>
      <c r="H151" s="19">
        <f t="shared" si="25"/>
        <v>77.08254269449716</v>
      </c>
      <c r="I151" s="19">
        <f t="shared" si="26"/>
        <v>23.304911543453784</v>
      </c>
      <c r="J151" s="19">
        <f t="shared" si="27"/>
        <v>14.502149249524345</v>
      </c>
      <c r="K151" s="19"/>
      <c r="L151" s="19"/>
      <c r="M151" s="19"/>
      <c r="N151" s="19"/>
      <c r="O151" s="1">
        <v>139447</v>
      </c>
      <c r="P151" s="19">
        <f t="shared" si="28"/>
        <v>65.35332327275113</v>
      </c>
      <c r="Q151" s="20">
        <f t="shared" si="29"/>
        <v>1.8076819180702486</v>
      </c>
      <c r="R151" s="14"/>
      <c r="S151" s="12" t="s">
        <v>11</v>
      </c>
      <c r="T151" s="1">
        <v>8003</v>
      </c>
      <c r="U151" s="19">
        <f t="shared" si="30"/>
        <v>94.62047765429179</v>
      </c>
      <c r="V151" s="19">
        <f t="shared" si="31"/>
        <v>5.739098008562393</v>
      </c>
      <c r="W151" s="19">
        <f t="shared" si="32"/>
        <v>7.206965840589417</v>
      </c>
      <c r="X151" s="1">
        <v>6558</v>
      </c>
      <c r="Y151" s="19">
        <f t="shared" si="33"/>
        <v>55.22526315789473</v>
      </c>
      <c r="Z151" s="19">
        <f t="shared" si="34"/>
        <v>4.702862019261798</v>
      </c>
      <c r="AA151" s="19">
        <f t="shared" si="35"/>
        <v>7.561095620797113</v>
      </c>
      <c r="AB151" s="1">
        <v>6369</v>
      </c>
      <c r="AC151" s="19">
        <f t="shared" si="36"/>
        <v>67.00683850604945</v>
      </c>
      <c r="AD151" s="19">
        <f t="shared" si="37"/>
        <v>4.5673266545712705</v>
      </c>
      <c r="AE151" s="20">
        <f t="shared" si="38"/>
        <v>7.276402223345125</v>
      </c>
    </row>
    <row r="152" spans="1:31" ht="11.25" customHeight="1" hidden="1">
      <c r="A152" s="14"/>
      <c r="B152" s="12" t="s">
        <v>12</v>
      </c>
      <c r="C152" s="1">
        <v>16295</v>
      </c>
      <c r="D152" s="19">
        <f t="shared" si="22"/>
        <v>132.2431423470216</v>
      </c>
      <c r="E152" s="19">
        <f t="shared" si="23"/>
        <v>7.978866653282866</v>
      </c>
      <c r="F152" s="19">
        <f t="shared" si="24"/>
        <v>9.774993263271355</v>
      </c>
      <c r="G152" s="1">
        <v>46001</v>
      </c>
      <c r="H152" s="19">
        <f t="shared" si="25"/>
        <v>109.11053130929791</v>
      </c>
      <c r="I152" s="19">
        <f t="shared" si="26"/>
        <v>22.524445837230143</v>
      </c>
      <c r="J152" s="19">
        <f t="shared" si="27"/>
        <v>7.9379604861795485</v>
      </c>
      <c r="K152" s="19"/>
      <c r="L152" s="19"/>
      <c r="M152" s="19"/>
      <c r="N152" s="19"/>
      <c r="O152" s="1">
        <v>204227</v>
      </c>
      <c r="P152" s="19">
        <f t="shared" si="28"/>
        <v>95.71316092869797</v>
      </c>
      <c r="Q152" s="20">
        <f t="shared" si="29"/>
        <v>-0.05872364164876411</v>
      </c>
      <c r="R152" s="14"/>
      <c r="S152" s="12" t="s">
        <v>12</v>
      </c>
      <c r="T152" s="1">
        <v>10409</v>
      </c>
      <c r="U152" s="19">
        <f t="shared" si="30"/>
        <v>123.06691889335539</v>
      </c>
      <c r="V152" s="19">
        <f t="shared" si="31"/>
        <v>5.0967795639166225</v>
      </c>
      <c r="W152" s="19">
        <f t="shared" si="32"/>
        <v>5.088339222614842</v>
      </c>
      <c r="X152" s="1">
        <v>9684</v>
      </c>
      <c r="Y152" s="19">
        <f t="shared" si="33"/>
        <v>81.54947368421053</v>
      </c>
      <c r="Z152" s="19">
        <f t="shared" si="34"/>
        <v>4.7417824283762675</v>
      </c>
      <c r="AA152" s="19">
        <f t="shared" si="35"/>
        <v>-2.073010415613308</v>
      </c>
      <c r="AB152" s="1">
        <v>9613</v>
      </c>
      <c r="AC152" s="19">
        <f t="shared" si="36"/>
        <v>101.13624408206208</v>
      </c>
      <c r="AD152" s="19">
        <f t="shared" si="37"/>
        <v>4.707017191654385</v>
      </c>
      <c r="AE152" s="20">
        <f t="shared" si="38"/>
        <v>20.463659147869677</v>
      </c>
    </row>
    <row r="153" spans="1:31" ht="11.25" customHeight="1" hidden="1">
      <c r="A153" s="14"/>
      <c r="B153" s="12" t="s">
        <v>13</v>
      </c>
      <c r="C153" s="1">
        <v>21073</v>
      </c>
      <c r="D153" s="19">
        <f t="shared" si="22"/>
        <v>171.01931504625873</v>
      </c>
      <c r="E153" s="19">
        <f t="shared" si="23"/>
        <v>13.362883486157084</v>
      </c>
      <c r="F153" s="19">
        <f t="shared" si="24"/>
        <v>19.576689553424504</v>
      </c>
      <c r="G153" s="1">
        <v>48705</v>
      </c>
      <c r="H153" s="19">
        <f t="shared" si="25"/>
        <v>115.5241935483871</v>
      </c>
      <c r="I153" s="19">
        <f t="shared" si="26"/>
        <v>30.884982688429787</v>
      </c>
      <c r="J153" s="19">
        <f t="shared" si="27"/>
        <v>-2.7048083261751135</v>
      </c>
      <c r="K153" s="19"/>
      <c r="L153" s="19"/>
      <c r="M153" s="19"/>
      <c r="N153" s="19"/>
      <c r="O153" s="1">
        <v>157698</v>
      </c>
      <c r="P153" s="19">
        <f t="shared" si="28"/>
        <v>73.90684900690806</v>
      </c>
      <c r="Q153" s="20">
        <f t="shared" si="29"/>
        <v>-11.658235719207436</v>
      </c>
      <c r="R153" s="14"/>
      <c r="S153" s="12" t="s">
        <v>13</v>
      </c>
      <c r="T153" s="1">
        <v>11378</v>
      </c>
      <c r="U153" s="19">
        <f t="shared" si="30"/>
        <v>134.5235280208087</v>
      </c>
      <c r="V153" s="19">
        <f t="shared" si="31"/>
        <v>7.215056627224188</v>
      </c>
      <c r="W153" s="19">
        <f t="shared" si="32"/>
        <v>-6.722413510411543</v>
      </c>
      <c r="X153" s="1">
        <v>7883</v>
      </c>
      <c r="Y153" s="19">
        <f t="shared" si="33"/>
        <v>66.38315789473684</v>
      </c>
      <c r="Z153" s="19">
        <f t="shared" si="34"/>
        <v>4.998795165442808</v>
      </c>
      <c r="AA153" s="19">
        <f t="shared" si="35"/>
        <v>-15.617640762149431</v>
      </c>
      <c r="AB153" s="1">
        <v>8371</v>
      </c>
      <c r="AC153" s="19">
        <f t="shared" si="36"/>
        <v>88.06943713834823</v>
      </c>
      <c r="AD153" s="19">
        <f t="shared" si="37"/>
        <v>5.308247409605702</v>
      </c>
      <c r="AE153" s="20">
        <f t="shared" si="38"/>
        <v>-23.17364170337739</v>
      </c>
    </row>
    <row r="154" spans="1:31" ht="11.25" customHeight="1" hidden="1">
      <c r="A154" s="14"/>
      <c r="B154" s="12" t="s">
        <v>14</v>
      </c>
      <c r="C154" s="1">
        <v>13667</v>
      </c>
      <c r="D154" s="19">
        <f t="shared" si="22"/>
        <v>110.91543580587566</v>
      </c>
      <c r="E154" s="19">
        <f t="shared" si="23"/>
        <v>10.756758883947896</v>
      </c>
      <c r="F154" s="19">
        <f t="shared" si="24"/>
        <v>8.048067040872796</v>
      </c>
      <c r="G154" s="1">
        <v>36617</v>
      </c>
      <c r="H154" s="19">
        <f t="shared" si="25"/>
        <v>86.85246679316889</v>
      </c>
      <c r="I154" s="19">
        <f t="shared" si="26"/>
        <v>28.819802447758846</v>
      </c>
      <c r="J154" s="19">
        <f t="shared" si="27"/>
        <v>3.5051021850354753</v>
      </c>
      <c r="K154" s="19"/>
      <c r="L154" s="19"/>
      <c r="M154" s="19"/>
      <c r="N154" s="19"/>
      <c r="O154" s="1">
        <v>127055</v>
      </c>
      <c r="P154" s="19">
        <f t="shared" si="28"/>
        <v>59.54568035468238</v>
      </c>
      <c r="Q154" s="20">
        <f t="shared" si="29"/>
        <v>-1.2520790263161985</v>
      </c>
      <c r="R154" s="14"/>
      <c r="S154" s="12" t="s">
        <v>14</v>
      </c>
      <c r="T154" s="1">
        <v>9271</v>
      </c>
      <c r="U154" s="19">
        <f t="shared" si="30"/>
        <v>109.61220146606763</v>
      </c>
      <c r="V154" s="19">
        <f t="shared" si="31"/>
        <v>7.2968399512022355</v>
      </c>
      <c r="W154" s="19">
        <f t="shared" si="32"/>
        <v>-1.2778191885848154</v>
      </c>
      <c r="X154" s="1">
        <v>6881</v>
      </c>
      <c r="Y154" s="19">
        <f t="shared" si="33"/>
        <v>57.945263157894736</v>
      </c>
      <c r="Z154" s="19">
        <f t="shared" si="34"/>
        <v>5.415764826256346</v>
      </c>
      <c r="AA154" s="19">
        <f t="shared" si="35"/>
        <v>-4.217706013363029</v>
      </c>
      <c r="AB154" s="1">
        <v>6852</v>
      </c>
      <c r="AC154" s="19">
        <f t="shared" si="36"/>
        <v>72.08837453971594</v>
      </c>
      <c r="AD154" s="19">
        <f t="shared" si="37"/>
        <v>5.39294006532604</v>
      </c>
      <c r="AE154" s="20">
        <f t="shared" si="38"/>
        <v>11.3603120429059</v>
      </c>
    </row>
    <row r="155" spans="1:31" ht="11.25" customHeight="1" hidden="1">
      <c r="A155" s="14"/>
      <c r="B155" s="12" t="s">
        <v>15</v>
      </c>
      <c r="C155" s="1">
        <v>11595</v>
      </c>
      <c r="D155" s="19">
        <f t="shared" si="22"/>
        <v>94.09998376886868</v>
      </c>
      <c r="E155" s="19">
        <f t="shared" si="23"/>
        <v>9.120800459383137</v>
      </c>
      <c r="F155" s="19">
        <f t="shared" si="24"/>
        <v>1.0369466713140467</v>
      </c>
      <c r="G155" s="1">
        <v>32675</v>
      </c>
      <c r="H155" s="19">
        <f t="shared" si="25"/>
        <v>77.50237191650854</v>
      </c>
      <c r="I155" s="19">
        <f t="shared" si="26"/>
        <v>25.702643812880034</v>
      </c>
      <c r="J155" s="19">
        <f t="shared" si="27"/>
        <v>-0.49940619385486773</v>
      </c>
      <c r="K155" s="19"/>
      <c r="L155" s="19"/>
      <c r="M155" s="19"/>
      <c r="N155" s="19"/>
      <c r="O155" s="1">
        <v>127127</v>
      </c>
      <c r="P155" s="19">
        <f t="shared" si="28"/>
        <v>59.57942392231481</v>
      </c>
      <c r="Q155" s="20">
        <f t="shared" si="29"/>
        <v>-4.1129883843716994</v>
      </c>
      <c r="R155" s="14"/>
      <c r="S155" s="12" t="s">
        <v>15</v>
      </c>
      <c r="T155" s="1">
        <v>7864</v>
      </c>
      <c r="U155" s="19">
        <f t="shared" si="30"/>
        <v>92.97706313549303</v>
      </c>
      <c r="V155" s="19">
        <f t="shared" si="31"/>
        <v>6.185940044207761</v>
      </c>
      <c r="W155" s="19">
        <f t="shared" si="32"/>
        <v>1.9577336963568</v>
      </c>
      <c r="X155" s="1">
        <v>6931</v>
      </c>
      <c r="Y155" s="19">
        <f t="shared" si="33"/>
        <v>58.36631578947369</v>
      </c>
      <c r="Z155" s="19">
        <f t="shared" si="34"/>
        <v>5.452028286673956</v>
      </c>
      <c r="AA155" s="19">
        <f t="shared" si="35"/>
        <v>-5.7775965198477435</v>
      </c>
      <c r="AB155" s="1">
        <v>6285</v>
      </c>
      <c r="AC155" s="19">
        <f t="shared" si="36"/>
        <v>66.12309310889006</v>
      </c>
      <c r="AD155" s="19">
        <f t="shared" si="37"/>
        <v>4.94387502261518</v>
      </c>
      <c r="AE155" s="20">
        <f t="shared" si="38"/>
        <v>-0.14299332697807435</v>
      </c>
    </row>
    <row r="156" spans="1:31" ht="11.25" customHeight="1" hidden="1">
      <c r="A156" s="14"/>
      <c r="B156" s="12" t="s">
        <v>16</v>
      </c>
      <c r="C156" s="1">
        <v>11058</v>
      </c>
      <c r="D156" s="19">
        <f t="shared" si="22"/>
        <v>89.74192501217335</v>
      </c>
      <c r="E156" s="19">
        <f t="shared" si="23"/>
        <v>9.065123294858342</v>
      </c>
      <c r="F156" s="19">
        <f t="shared" si="24"/>
        <v>0.281128140019951</v>
      </c>
      <c r="G156" s="1">
        <v>30057</v>
      </c>
      <c r="H156" s="19">
        <f t="shared" si="25"/>
        <v>71.29269449715369</v>
      </c>
      <c r="I156" s="19">
        <f t="shared" si="26"/>
        <v>24.640116736621195</v>
      </c>
      <c r="J156" s="19">
        <f t="shared" si="27"/>
        <v>-7.953083848839346</v>
      </c>
      <c r="K156" s="19"/>
      <c r="L156" s="19"/>
      <c r="M156" s="19"/>
      <c r="N156" s="19"/>
      <c r="O156" s="1">
        <v>121984</v>
      </c>
      <c r="P156" s="19">
        <f t="shared" si="28"/>
        <v>57.16910213990458</v>
      </c>
      <c r="Q156" s="20">
        <f t="shared" si="29"/>
        <v>-7.496777128990672</v>
      </c>
      <c r="R156" s="14"/>
      <c r="S156" s="12" t="s">
        <v>16</v>
      </c>
      <c r="T156" s="1">
        <v>7140</v>
      </c>
      <c r="U156" s="19">
        <f t="shared" si="30"/>
        <v>84.417119886498</v>
      </c>
      <c r="V156" s="19">
        <f t="shared" si="31"/>
        <v>5.853226652675761</v>
      </c>
      <c r="W156" s="19">
        <f t="shared" si="32"/>
        <v>-12.639177780496757</v>
      </c>
      <c r="X156" s="1">
        <v>6164</v>
      </c>
      <c r="Y156" s="19">
        <f t="shared" si="33"/>
        <v>51.90736842105264</v>
      </c>
      <c r="Z156" s="19">
        <f t="shared" si="34"/>
        <v>5.0531217208814265</v>
      </c>
      <c r="AA156" s="19">
        <f t="shared" si="35"/>
        <v>-14.88539077602872</v>
      </c>
      <c r="AB156" s="1">
        <v>5695</v>
      </c>
      <c r="AC156" s="19">
        <f t="shared" si="36"/>
        <v>59.9158337716991</v>
      </c>
      <c r="AD156" s="19">
        <f t="shared" si="37"/>
        <v>4.668645068205667</v>
      </c>
      <c r="AE156" s="20">
        <f t="shared" si="38"/>
        <v>-8.322601416613008</v>
      </c>
    </row>
    <row r="157" spans="1:31" ht="11.25" customHeight="1" hidden="1">
      <c r="A157" s="14"/>
      <c r="B157" s="12" t="s">
        <v>22</v>
      </c>
      <c r="C157" s="1">
        <v>11048</v>
      </c>
      <c r="D157" s="19">
        <f t="shared" si="22"/>
        <v>89.66076935562408</v>
      </c>
      <c r="E157" s="19">
        <f t="shared" si="23"/>
        <v>8.426640632150594</v>
      </c>
      <c r="F157" s="19">
        <f t="shared" si="24"/>
        <v>7.116540624394027</v>
      </c>
      <c r="G157" s="1">
        <v>33477</v>
      </c>
      <c r="H157" s="19">
        <f t="shared" si="25"/>
        <v>79.40464895635674</v>
      </c>
      <c r="I157" s="19">
        <f t="shared" si="26"/>
        <v>25.533910974158708</v>
      </c>
      <c r="J157" s="19">
        <f t="shared" si="27"/>
        <v>8.112384950750847</v>
      </c>
      <c r="K157" s="19"/>
      <c r="L157" s="19"/>
      <c r="M157" s="19"/>
      <c r="N157" s="19"/>
      <c r="O157" s="1">
        <v>131108</v>
      </c>
      <c r="P157" s="19">
        <f t="shared" si="28"/>
        <v>61.445162015990704</v>
      </c>
      <c r="Q157" s="20">
        <f t="shared" si="29"/>
        <v>1.1175467958259742</v>
      </c>
      <c r="R157" s="14"/>
      <c r="S157" s="12" t="s">
        <v>22</v>
      </c>
      <c r="T157" s="1">
        <v>8833</v>
      </c>
      <c r="U157" s="19">
        <f t="shared" si="30"/>
        <v>104.43367226294633</v>
      </c>
      <c r="V157" s="19">
        <f t="shared" si="31"/>
        <v>6.737193763919821</v>
      </c>
      <c r="W157" s="19">
        <f t="shared" si="32"/>
        <v>11.980223123732252</v>
      </c>
      <c r="X157" s="1">
        <v>7352</v>
      </c>
      <c r="Y157" s="19">
        <f t="shared" si="33"/>
        <v>61.91157894736842</v>
      </c>
      <c r="Z157" s="19">
        <f t="shared" si="34"/>
        <v>5.607590688592611</v>
      </c>
      <c r="AA157" s="19">
        <f t="shared" si="35"/>
        <v>9.502532022639262</v>
      </c>
      <c r="AB157" s="1">
        <v>6244</v>
      </c>
      <c r="AC157" s="19">
        <f t="shared" si="36"/>
        <v>65.69174118884797</v>
      </c>
      <c r="AD157" s="19">
        <f t="shared" si="37"/>
        <v>4.762485889495683</v>
      </c>
      <c r="AE157" s="20">
        <f t="shared" si="38"/>
        <v>3.2236733344354436</v>
      </c>
    </row>
    <row r="158" spans="1:31" ht="11.25" customHeight="1" hidden="1">
      <c r="A158" s="14"/>
      <c r="B158" s="12" t="s">
        <v>23</v>
      </c>
      <c r="C158" s="1">
        <v>10129</v>
      </c>
      <c r="D158" s="19">
        <f t="shared" si="22"/>
        <v>82.20256451874695</v>
      </c>
      <c r="E158" s="19">
        <f t="shared" si="23"/>
        <v>8.43520986009327</v>
      </c>
      <c r="F158" s="19">
        <f t="shared" si="24"/>
        <v>-4.2356055592322965</v>
      </c>
      <c r="G158" s="1">
        <v>30099</v>
      </c>
      <c r="H158" s="19">
        <f t="shared" si="25"/>
        <v>71.39231499051233</v>
      </c>
      <c r="I158" s="19">
        <f t="shared" si="26"/>
        <v>25.06578947368421</v>
      </c>
      <c r="J158" s="19">
        <f t="shared" si="27"/>
        <v>-1.6565379337384827</v>
      </c>
      <c r="K158" s="19"/>
      <c r="L158" s="19"/>
      <c r="M158" s="19"/>
      <c r="N158" s="19"/>
      <c r="O158" s="1">
        <v>120080</v>
      </c>
      <c r="P158" s="19">
        <f t="shared" si="28"/>
        <v>56.27677224029169</v>
      </c>
      <c r="Q158" s="20">
        <f t="shared" si="29"/>
        <v>-3.643074947841438</v>
      </c>
      <c r="R158" s="14"/>
      <c r="S158" s="12" t="s">
        <v>23</v>
      </c>
      <c r="T158" s="1">
        <v>8306</v>
      </c>
      <c r="U158" s="19">
        <f t="shared" si="30"/>
        <v>98.20288484275243</v>
      </c>
      <c r="V158" s="19">
        <f t="shared" si="31"/>
        <v>6.917055296469021</v>
      </c>
      <c r="W158" s="19">
        <f t="shared" si="32"/>
        <v>12.076642828228309</v>
      </c>
      <c r="X158" s="1">
        <v>6354</v>
      </c>
      <c r="Y158" s="19">
        <f t="shared" si="33"/>
        <v>53.50736842105264</v>
      </c>
      <c r="Z158" s="19">
        <f t="shared" si="34"/>
        <v>5.291472351765489</v>
      </c>
      <c r="AA158" s="19">
        <f t="shared" si="35"/>
        <v>-3.110704483074108</v>
      </c>
      <c r="AB158" s="1">
        <v>5310</v>
      </c>
      <c r="AC158" s="19">
        <f t="shared" si="36"/>
        <v>55.86533403471857</v>
      </c>
      <c r="AD158" s="19">
        <f t="shared" si="37"/>
        <v>4.422051965356429</v>
      </c>
      <c r="AE158" s="20">
        <f t="shared" si="38"/>
        <v>-12.376237623762377</v>
      </c>
    </row>
    <row r="159" spans="1:31" ht="11.25" customHeight="1" hidden="1">
      <c r="A159" s="14"/>
      <c r="B159" s="14">
        <v>10</v>
      </c>
      <c r="C159" s="1">
        <v>14158</v>
      </c>
      <c r="D159" s="19">
        <f t="shared" si="22"/>
        <v>114.90017854244441</v>
      </c>
      <c r="E159" s="19">
        <f t="shared" si="23"/>
        <v>10.174924180357323</v>
      </c>
      <c r="F159" s="19">
        <f t="shared" si="24"/>
        <v>19.396188227357058</v>
      </c>
      <c r="G159" s="1">
        <v>37880</v>
      </c>
      <c r="H159" s="19">
        <f t="shared" si="25"/>
        <v>89.8481973434535</v>
      </c>
      <c r="I159" s="19">
        <f t="shared" si="26"/>
        <v>27.2232044040073</v>
      </c>
      <c r="J159" s="19">
        <f t="shared" si="27"/>
        <v>14.234016887816647</v>
      </c>
      <c r="K159" s="19"/>
      <c r="L159" s="19"/>
      <c r="M159" s="19"/>
      <c r="N159" s="19"/>
      <c r="O159" s="1">
        <v>139146</v>
      </c>
      <c r="P159" s="19">
        <f t="shared" si="28"/>
        <v>65.21225641362115</v>
      </c>
      <c r="Q159" s="20">
        <f t="shared" si="29"/>
        <v>5.065011552575545</v>
      </c>
      <c r="R159" s="14"/>
      <c r="S159" s="14">
        <v>10</v>
      </c>
      <c r="T159" s="1">
        <v>9774</v>
      </c>
      <c r="U159" s="19">
        <f t="shared" si="30"/>
        <v>115.55923386143296</v>
      </c>
      <c r="V159" s="19">
        <f t="shared" si="31"/>
        <v>7.024276659048769</v>
      </c>
      <c r="W159" s="19">
        <f t="shared" si="32"/>
        <v>20.458466847424205</v>
      </c>
      <c r="X159" s="1">
        <v>7606</v>
      </c>
      <c r="Y159" s="19">
        <f t="shared" si="33"/>
        <v>64.05052631578947</v>
      </c>
      <c r="Z159" s="19">
        <f t="shared" si="34"/>
        <v>5.4662009687666195</v>
      </c>
      <c r="AA159" s="19">
        <f t="shared" si="35"/>
        <v>7.414207032904957</v>
      </c>
      <c r="AB159" s="1">
        <v>6342</v>
      </c>
      <c r="AC159" s="19">
        <f t="shared" si="36"/>
        <v>66.72277748553394</v>
      </c>
      <c r="AD159" s="19">
        <f t="shared" si="37"/>
        <v>4.557802595834591</v>
      </c>
      <c r="AE159" s="20">
        <f t="shared" si="38"/>
        <v>3.848043229081382</v>
      </c>
    </row>
    <row r="160" spans="1:31" ht="11.25" customHeight="1" hidden="1">
      <c r="A160" s="14"/>
      <c r="B160" s="14">
        <v>11</v>
      </c>
      <c r="C160" s="1">
        <v>12141</v>
      </c>
      <c r="D160" s="19">
        <f t="shared" si="22"/>
        <v>98.53108261645836</v>
      </c>
      <c r="E160" s="19">
        <f t="shared" si="23"/>
        <v>8.998332406892718</v>
      </c>
      <c r="F160" s="19">
        <f t="shared" si="24"/>
        <v>7.747603833865814</v>
      </c>
      <c r="G160" s="1">
        <v>33887</v>
      </c>
      <c r="H160" s="19">
        <f t="shared" si="25"/>
        <v>80.37713472485768</v>
      </c>
      <c r="I160" s="19">
        <f t="shared" si="26"/>
        <v>25.115434500648508</v>
      </c>
      <c r="J160" s="19">
        <f t="shared" si="27"/>
        <v>4.014856195708892</v>
      </c>
      <c r="K160" s="19"/>
      <c r="L160" s="19"/>
      <c r="M160" s="19"/>
      <c r="N160" s="19"/>
      <c r="O160" s="1">
        <v>134925</v>
      </c>
      <c r="P160" s="19">
        <f t="shared" si="28"/>
        <v>63.23403976117052</v>
      </c>
      <c r="Q160" s="20">
        <f t="shared" si="29"/>
        <v>-2.5678612950513067</v>
      </c>
      <c r="R160" s="14"/>
      <c r="S160" s="14">
        <v>11</v>
      </c>
      <c r="T160" s="1">
        <v>7974</v>
      </c>
      <c r="U160" s="19">
        <f t="shared" si="30"/>
        <v>94.27760699929061</v>
      </c>
      <c r="V160" s="19">
        <f t="shared" si="31"/>
        <v>5.909949972206782</v>
      </c>
      <c r="W160" s="19">
        <f t="shared" si="32"/>
        <v>-0.4618649357133941</v>
      </c>
      <c r="X160" s="1">
        <v>7020</v>
      </c>
      <c r="Y160" s="19">
        <f t="shared" si="33"/>
        <v>59.11578947368421</v>
      </c>
      <c r="Z160" s="19">
        <f t="shared" si="34"/>
        <v>5.202890494719289</v>
      </c>
      <c r="AA160" s="19">
        <f t="shared" si="35"/>
        <v>1.2402653591000865</v>
      </c>
      <c r="AB160" s="1">
        <v>6752</v>
      </c>
      <c r="AC160" s="19">
        <f t="shared" si="36"/>
        <v>71.03629668595475</v>
      </c>
      <c r="AD160" s="19">
        <f t="shared" si="37"/>
        <v>5.00426162682972</v>
      </c>
      <c r="AE160" s="20">
        <f t="shared" si="38"/>
        <v>6.063462142632736</v>
      </c>
    </row>
    <row r="161" spans="1:31" ht="11.25" customHeight="1" hidden="1">
      <c r="A161" s="14"/>
      <c r="B161" s="14">
        <v>12</v>
      </c>
      <c r="C161" s="1">
        <v>17631</v>
      </c>
      <c r="D161" s="19">
        <f t="shared" si="22"/>
        <v>143.08553806200294</v>
      </c>
      <c r="E161" s="19">
        <f t="shared" si="23"/>
        <v>9.78407445019728</v>
      </c>
      <c r="F161" s="19">
        <f t="shared" si="24"/>
        <v>30.281534027931723</v>
      </c>
      <c r="G161" s="1">
        <v>48229</v>
      </c>
      <c r="H161" s="19">
        <f t="shared" si="25"/>
        <v>114.39516129032259</v>
      </c>
      <c r="I161" s="19">
        <f t="shared" si="26"/>
        <v>26.764002419520423</v>
      </c>
      <c r="J161" s="19">
        <f t="shared" si="27"/>
        <v>21.88890012131015</v>
      </c>
      <c r="K161" s="19"/>
      <c r="L161" s="19"/>
      <c r="M161" s="19"/>
      <c r="N161" s="19"/>
      <c r="O161" s="1">
        <v>180201</v>
      </c>
      <c r="P161" s="19">
        <f t="shared" si="28"/>
        <v>84.45311987402403</v>
      </c>
      <c r="Q161" s="20">
        <f t="shared" si="29"/>
        <v>10.67565824627347</v>
      </c>
      <c r="R161" s="14"/>
      <c r="S161" s="14">
        <v>12</v>
      </c>
      <c r="T161" s="1">
        <v>11354</v>
      </c>
      <c r="U161" s="19">
        <f t="shared" si="30"/>
        <v>134.23977299598013</v>
      </c>
      <c r="V161" s="19">
        <f t="shared" si="31"/>
        <v>6.300741949267762</v>
      </c>
      <c r="W161" s="19">
        <f t="shared" si="32"/>
        <v>27.86036036036036</v>
      </c>
      <c r="X161" s="1">
        <v>9806</v>
      </c>
      <c r="Y161" s="19">
        <f t="shared" si="33"/>
        <v>82.57684210526315</v>
      </c>
      <c r="Z161" s="19">
        <f t="shared" si="34"/>
        <v>5.44170121142502</v>
      </c>
      <c r="AA161" s="19">
        <f t="shared" si="35"/>
        <v>24.901286460323526</v>
      </c>
      <c r="AB161" s="1">
        <v>9438</v>
      </c>
      <c r="AC161" s="19">
        <f t="shared" si="36"/>
        <v>99.29510783798001</v>
      </c>
      <c r="AD161" s="19">
        <f t="shared" si="37"/>
        <v>5.237484808630363</v>
      </c>
      <c r="AE161" s="20">
        <f t="shared" si="38"/>
        <v>1.4402407566638005</v>
      </c>
    </row>
    <row r="162" spans="1:31" ht="11.25" customHeight="1" hidden="1">
      <c r="A162" s="15"/>
      <c r="B162" s="14" t="s">
        <v>24</v>
      </c>
      <c r="C162" s="13">
        <f>SUM(C150:C161)</f>
        <v>159499</v>
      </c>
      <c r="D162" s="15"/>
      <c r="E162" s="19">
        <f t="shared" si="23"/>
        <v>9.382443132920347</v>
      </c>
      <c r="F162" s="15"/>
      <c r="G162" s="13">
        <f>SUM(G150:G161)</f>
        <v>435759</v>
      </c>
      <c r="H162" s="15"/>
      <c r="I162" s="19">
        <f t="shared" si="26"/>
        <v>25.63328946989158</v>
      </c>
      <c r="J162" s="15"/>
      <c r="K162" s="15"/>
      <c r="L162" s="15"/>
      <c r="M162" s="15"/>
      <c r="N162" s="15"/>
      <c r="O162" s="13">
        <f>SUM(O150:O161)</f>
        <v>1699973</v>
      </c>
      <c r="P162" s="15"/>
      <c r="Q162" s="16"/>
      <c r="R162" s="15"/>
      <c r="S162" s="14" t="s">
        <v>24</v>
      </c>
      <c r="T162" s="13">
        <f>SUM(T150:T161)</f>
        <v>105971</v>
      </c>
      <c r="U162" s="15"/>
      <c r="V162" s="19">
        <f t="shared" si="31"/>
        <v>6.233687240915002</v>
      </c>
      <c r="W162" s="15"/>
      <c r="X162" s="13">
        <f>SUM(X150:X161)</f>
        <v>87768</v>
      </c>
      <c r="Y162" s="15"/>
      <c r="Z162" s="19">
        <f t="shared" si="34"/>
        <v>5.16290552849957</v>
      </c>
      <c r="AA162" s="15"/>
      <c r="AB162" s="13">
        <f>SUM(AB150:AB161)</f>
        <v>82575</v>
      </c>
      <c r="AC162" s="15"/>
      <c r="AD162" s="19">
        <f t="shared" si="37"/>
        <v>4.857430088595525</v>
      </c>
      <c r="AE162" s="16"/>
    </row>
    <row r="163" spans="1:31" ht="11.25" customHeight="1" hidden="1">
      <c r="A163" s="17">
        <v>13</v>
      </c>
      <c r="B163" s="18" t="s">
        <v>21</v>
      </c>
      <c r="C163" s="1">
        <v>10208</v>
      </c>
      <c r="D163" s="19">
        <f aca="true" t="shared" si="39" ref="D163:D174">C163/$C$290*100</f>
        <v>82.84369420548612</v>
      </c>
      <c r="E163" s="19">
        <f t="shared" si="23"/>
        <v>8.66399029035571</v>
      </c>
      <c r="F163" s="19">
        <f aca="true" t="shared" si="40" ref="F163:F174">(C163-C150)/C150*100</f>
        <v>11.733800350262696</v>
      </c>
      <c r="G163" s="1">
        <v>28932</v>
      </c>
      <c r="H163" s="19">
        <f aca="true" t="shared" si="41" ref="H163:H174">G163/$G$290*100</f>
        <v>68.62428842504744</v>
      </c>
      <c r="I163" s="19">
        <f t="shared" si="26"/>
        <v>24.555894110557542</v>
      </c>
      <c r="J163" s="19">
        <f aca="true" t="shared" si="42" ref="J163:J174">(G163-G150)/G150*100</f>
        <v>12.865725208707184</v>
      </c>
      <c r="K163" s="19"/>
      <c r="L163" s="19"/>
      <c r="M163" s="19"/>
      <c r="N163" s="19"/>
      <c r="O163" s="1">
        <v>117821</v>
      </c>
      <c r="P163" s="19">
        <f aca="true" t="shared" si="43" ref="P163:P174">O163/$O$290*100</f>
        <v>55.21806780582451</v>
      </c>
      <c r="Q163" s="20">
        <f aca="true" t="shared" si="44" ref="Q163:Q174">(O163-O150)/O150*100</f>
        <v>0.723231459713614</v>
      </c>
      <c r="R163" s="17">
        <v>13</v>
      </c>
      <c r="S163" s="18" t="s">
        <v>21</v>
      </c>
      <c r="T163" s="1">
        <v>7614</v>
      </c>
      <c r="U163" s="19">
        <f aca="true" t="shared" si="45" ref="U163:U174">T163/$T$290*100</f>
        <v>90.02128162686213</v>
      </c>
      <c r="V163" s="19">
        <f t="shared" si="31"/>
        <v>6.462345422293139</v>
      </c>
      <c r="W163" s="19">
        <f aca="true" t="shared" si="46" ref="W163:W174">(T163-T150)/T150*100</f>
        <v>34.40423654015887</v>
      </c>
      <c r="X163" s="1">
        <v>5308</v>
      </c>
      <c r="Y163" s="19">
        <f aca="true" t="shared" si="47" ref="Y163:Y174">X163/$X$290*100</f>
        <v>44.69894736842105</v>
      </c>
      <c r="Z163" s="19">
        <f t="shared" si="34"/>
        <v>4.505139151764117</v>
      </c>
      <c r="AA163" s="19">
        <f aca="true" t="shared" si="48" ref="AA163:AA174">(X163-X150)/X150*100</f>
        <v>-3.9971061674805566</v>
      </c>
      <c r="AB163" s="1">
        <v>5802</v>
      </c>
      <c r="AC163" s="19">
        <f aca="true" t="shared" si="49" ref="AC163:AC174">AB163/$AB$290*100</f>
        <v>61.041557075223565</v>
      </c>
      <c r="AD163" s="19">
        <f t="shared" si="37"/>
        <v>4.924419246144575</v>
      </c>
      <c r="AE163" s="20">
        <f aca="true" t="shared" si="50" ref="AE163:AE174">(AB163-AB150)/AB150*100</f>
        <v>9.389140271493213</v>
      </c>
    </row>
    <row r="164" spans="1:31" ht="11.25" customHeight="1" hidden="1">
      <c r="A164" s="14"/>
      <c r="B164" s="12" t="s">
        <v>11</v>
      </c>
      <c r="C164" s="1">
        <v>13290</v>
      </c>
      <c r="D164" s="19">
        <f t="shared" si="39"/>
        <v>107.85586755396852</v>
      </c>
      <c r="E164" s="19">
        <f t="shared" si="23"/>
        <v>9.80920397091929</v>
      </c>
      <c r="F164" s="19">
        <f t="shared" si="40"/>
        <v>14.885892116182573</v>
      </c>
      <c r="G164" s="1">
        <v>36915</v>
      </c>
      <c r="H164" s="19">
        <f t="shared" si="41"/>
        <v>87.55929791271348</v>
      </c>
      <c r="I164" s="19">
        <f t="shared" si="26"/>
        <v>27.246558659630217</v>
      </c>
      <c r="J164" s="19">
        <f t="shared" si="42"/>
        <v>13.591605637269986</v>
      </c>
      <c r="K164" s="19"/>
      <c r="L164" s="19"/>
      <c r="M164" s="19"/>
      <c r="N164" s="19"/>
      <c r="O164" s="1">
        <v>135485</v>
      </c>
      <c r="P164" s="19">
        <f t="shared" si="43"/>
        <v>63.4964897316449</v>
      </c>
      <c r="Q164" s="20">
        <f t="shared" si="44"/>
        <v>-2.8412228301792077</v>
      </c>
      <c r="R164" s="14"/>
      <c r="S164" s="12" t="s">
        <v>11</v>
      </c>
      <c r="T164" s="1">
        <v>9332</v>
      </c>
      <c r="U164" s="19">
        <f t="shared" si="45"/>
        <v>110.33341215417356</v>
      </c>
      <c r="V164" s="19">
        <f t="shared" si="31"/>
        <v>6.887847363176736</v>
      </c>
      <c r="W164" s="19">
        <f t="shared" si="46"/>
        <v>16.60627264775709</v>
      </c>
      <c r="X164" s="1">
        <v>7098</v>
      </c>
      <c r="Y164" s="19">
        <f t="shared" si="47"/>
        <v>59.77263157894737</v>
      </c>
      <c r="Z164" s="19">
        <f t="shared" si="34"/>
        <v>5.238956342030483</v>
      </c>
      <c r="AA164" s="19">
        <f t="shared" si="48"/>
        <v>8.234217749313816</v>
      </c>
      <c r="AB164" s="1">
        <v>7195</v>
      </c>
      <c r="AC164" s="19">
        <f t="shared" si="49"/>
        <v>75.69700157811678</v>
      </c>
      <c r="AD164" s="19">
        <f t="shared" si="37"/>
        <v>5.310550983503709</v>
      </c>
      <c r="AE164" s="20">
        <f t="shared" si="50"/>
        <v>12.96906892761815</v>
      </c>
    </row>
    <row r="165" spans="1:31" ht="11.25" customHeight="1" hidden="1">
      <c r="A165" s="14"/>
      <c r="B165" s="12" t="s">
        <v>12</v>
      </c>
      <c r="C165" s="1">
        <v>14556</v>
      </c>
      <c r="D165" s="19">
        <f t="shared" si="39"/>
        <v>118.130173673105</v>
      </c>
      <c r="E165" s="19">
        <f t="shared" si="23"/>
        <v>7.892125766521901</v>
      </c>
      <c r="F165" s="19">
        <f t="shared" si="40"/>
        <v>-10.671985271555693</v>
      </c>
      <c r="G165" s="1">
        <v>41790</v>
      </c>
      <c r="H165" s="19">
        <f t="shared" si="41"/>
        <v>99.12239089184061</v>
      </c>
      <c r="I165" s="19">
        <f t="shared" si="26"/>
        <v>22.65814343109029</v>
      </c>
      <c r="J165" s="19">
        <f t="shared" si="42"/>
        <v>-9.154148822851676</v>
      </c>
      <c r="K165" s="19"/>
      <c r="L165" s="19"/>
      <c r="M165" s="19"/>
      <c r="N165" s="19"/>
      <c r="O165" s="1">
        <v>184437</v>
      </c>
      <c r="P165" s="19">
        <f t="shared" si="43"/>
        <v>86.43836643639806</v>
      </c>
      <c r="Q165" s="20">
        <f t="shared" si="44"/>
        <v>-9.690197672198094</v>
      </c>
      <c r="R165" s="14"/>
      <c r="S165" s="12" t="s">
        <v>12</v>
      </c>
      <c r="T165" s="1">
        <v>9856</v>
      </c>
      <c r="U165" s="19">
        <f t="shared" si="45"/>
        <v>116.52873019626388</v>
      </c>
      <c r="V165" s="19">
        <f t="shared" si="31"/>
        <v>5.343830142541898</v>
      </c>
      <c r="W165" s="19">
        <f t="shared" si="46"/>
        <v>-5.31271015467384</v>
      </c>
      <c r="X165" s="1">
        <v>8753</v>
      </c>
      <c r="Y165" s="19">
        <f t="shared" si="47"/>
        <v>73.70947368421052</v>
      </c>
      <c r="Z165" s="19">
        <f t="shared" si="34"/>
        <v>4.745793956744037</v>
      </c>
      <c r="AA165" s="19">
        <f t="shared" si="48"/>
        <v>-9.613795952085914</v>
      </c>
      <c r="AB165" s="1">
        <v>8625</v>
      </c>
      <c r="AC165" s="19">
        <f t="shared" si="49"/>
        <v>90.74171488690162</v>
      </c>
      <c r="AD165" s="19">
        <f t="shared" si="37"/>
        <v>4.676393565282455</v>
      </c>
      <c r="AE165" s="20">
        <f t="shared" si="50"/>
        <v>-10.277748881722667</v>
      </c>
    </row>
    <row r="166" spans="1:31" ht="11.25" customHeight="1" hidden="1">
      <c r="A166" s="14"/>
      <c r="B166" s="12" t="s">
        <v>13</v>
      </c>
      <c r="C166" s="1">
        <v>16387</v>
      </c>
      <c r="D166" s="19">
        <f t="shared" si="39"/>
        <v>132.9897743872748</v>
      </c>
      <c r="E166" s="19">
        <f t="shared" si="23"/>
        <v>10.770788008649756</v>
      </c>
      <c r="F166" s="19">
        <f t="shared" si="40"/>
        <v>-22.23698571631946</v>
      </c>
      <c r="G166" s="1">
        <v>42023</v>
      </c>
      <c r="H166" s="19">
        <f t="shared" si="41"/>
        <v>99.67504743833017</v>
      </c>
      <c r="I166" s="19">
        <f t="shared" si="26"/>
        <v>27.620725238755643</v>
      </c>
      <c r="J166" s="19">
        <f t="shared" si="42"/>
        <v>-13.719330664202852</v>
      </c>
      <c r="K166" s="19"/>
      <c r="L166" s="19"/>
      <c r="M166" s="19"/>
      <c r="N166" s="19"/>
      <c r="O166" s="1">
        <v>152143</v>
      </c>
      <c r="P166" s="19">
        <f t="shared" si="43"/>
        <v>71.30343903193453</v>
      </c>
      <c r="Q166" s="20">
        <f t="shared" si="44"/>
        <v>-3.522555771157529</v>
      </c>
      <c r="R166" s="14"/>
      <c r="S166" s="12" t="s">
        <v>13</v>
      </c>
      <c r="T166" s="1">
        <v>10245</v>
      </c>
      <c r="U166" s="19">
        <f t="shared" si="45"/>
        <v>121.12792622369355</v>
      </c>
      <c r="V166" s="19">
        <f t="shared" si="31"/>
        <v>6.733796494087799</v>
      </c>
      <c r="W166" s="19">
        <f t="shared" si="46"/>
        <v>-9.957813323958517</v>
      </c>
      <c r="X166" s="1">
        <v>7825</v>
      </c>
      <c r="Y166" s="19">
        <f t="shared" si="47"/>
        <v>65.89473684210526</v>
      </c>
      <c r="Z166" s="19">
        <f t="shared" si="34"/>
        <v>5.143187658978724</v>
      </c>
      <c r="AA166" s="19">
        <f t="shared" si="48"/>
        <v>-0.735760497272612</v>
      </c>
      <c r="AB166" s="1">
        <v>7566</v>
      </c>
      <c r="AC166" s="19">
        <f t="shared" si="49"/>
        <v>79.60021041557074</v>
      </c>
      <c r="AD166" s="19">
        <f t="shared" si="37"/>
        <v>4.972953077039365</v>
      </c>
      <c r="AE166" s="20">
        <f t="shared" si="50"/>
        <v>-9.616533269621312</v>
      </c>
    </row>
    <row r="167" spans="1:31" ht="11.25" customHeight="1" hidden="1">
      <c r="A167" s="14"/>
      <c r="B167" s="12" t="s">
        <v>14</v>
      </c>
      <c r="C167" s="1">
        <v>12808</v>
      </c>
      <c r="D167" s="19">
        <f t="shared" si="39"/>
        <v>103.9441649082941</v>
      </c>
      <c r="E167" s="19">
        <f t="shared" si="23"/>
        <v>9.912008481856102</v>
      </c>
      <c r="F167" s="19">
        <f t="shared" si="40"/>
        <v>-6.285212555791323</v>
      </c>
      <c r="G167" s="1">
        <v>37397</v>
      </c>
      <c r="H167" s="19">
        <f t="shared" si="41"/>
        <v>88.70256166982922</v>
      </c>
      <c r="I167" s="19">
        <f t="shared" si="26"/>
        <v>28.94123838194665</v>
      </c>
      <c r="J167" s="19">
        <f t="shared" si="42"/>
        <v>2.130158123276074</v>
      </c>
      <c r="K167" s="19"/>
      <c r="L167" s="19"/>
      <c r="M167" s="19"/>
      <c r="N167" s="19"/>
      <c r="O167" s="1">
        <v>129217</v>
      </c>
      <c r="P167" s="19">
        <f t="shared" si="43"/>
        <v>60.55892470497811</v>
      </c>
      <c r="Q167" s="20">
        <f t="shared" si="44"/>
        <v>1.7016252803903822</v>
      </c>
      <c r="R167" s="14"/>
      <c r="S167" s="12" t="s">
        <v>14</v>
      </c>
      <c r="T167" s="1">
        <v>9767</v>
      </c>
      <c r="U167" s="19">
        <f t="shared" si="45"/>
        <v>115.4764719791913</v>
      </c>
      <c r="V167" s="19">
        <f t="shared" si="31"/>
        <v>7.55860297019742</v>
      </c>
      <c r="W167" s="19">
        <f t="shared" si="46"/>
        <v>5.350016179484414</v>
      </c>
      <c r="X167" s="1">
        <v>7131</v>
      </c>
      <c r="Y167" s="19">
        <f t="shared" si="47"/>
        <v>60.050526315789476</v>
      </c>
      <c r="Z167" s="19">
        <f t="shared" si="34"/>
        <v>5.518623710502489</v>
      </c>
      <c r="AA167" s="19">
        <f t="shared" si="48"/>
        <v>3.6331928498764716</v>
      </c>
      <c r="AB167" s="1">
        <v>7691</v>
      </c>
      <c r="AC167" s="19">
        <f t="shared" si="49"/>
        <v>80.91530773277222</v>
      </c>
      <c r="AD167" s="19">
        <f t="shared" si="37"/>
        <v>5.952003219390638</v>
      </c>
      <c r="AE167" s="20">
        <f t="shared" si="50"/>
        <v>12.244600116754233</v>
      </c>
    </row>
    <row r="168" spans="1:31" ht="11.25" customHeight="1" hidden="1">
      <c r="A168" s="14"/>
      <c r="B168" s="12" t="s">
        <v>15</v>
      </c>
      <c r="C168" s="1">
        <v>12398</v>
      </c>
      <c r="D168" s="19">
        <f t="shared" si="39"/>
        <v>100.61678298977439</v>
      </c>
      <c r="E168" s="19">
        <f t="shared" si="23"/>
        <v>9.460294689934607</v>
      </c>
      <c r="F168" s="19">
        <f t="shared" si="40"/>
        <v>6.925398878827081</v>
      </c>
      <c r="G168" s="1">
        <v>34391</v>
      </c>
      <c r="H168" s="19">
        <f t="shared" si="41"/>
        <v>81.57258064516128</v>
      </c>
      <c r="I168" s="19">
        <f t="shared" si="26"/>
        <v>26.242054741211575</v>
      </c>
      <c r="J168" s="19">
        <f t="shared" si="42"/>
        <v>5.251721499617445</v>
      </c>
      <c r="K168" s="19"/>
      <c r="L168" s="19"/>
      <c r="M168" s="19"/>
      <c r="N168" s="19"/>
      <c r="O168" s="1">
        <v>131053</v>
      </c>
      <c r="P168" s="19">
        <f t="shared" si="43"/>
        <v>61.41938567960482</v>
      </c>
      <c r="Q168" s="20">
        <f t="shared" si="44"/>
        <v>3.0882503323448205</v>
      </c>
      <c r="R168" s="14"/>
      <c r="S168" s="12" t="s">
        <v>15</v>
      </c>
      <c r="T168" s="1">
        <v>7836</v>
      </c>
      <c r="U168" s="19">
        <f t="shared" si="45"/>
        <v>92.64601560652636</v>
      </c>
      <c r="V168" s="19">
        <f t="shared" si="31"/>
        <v>5.979260299268235</v>
      </c>
      <c r="W168" s="19">
        <f t="shared" si="46"/>
        <v>-0.3560528992878942</v>
      </c>
      <c r="X168" s="1">
        <v>7780</v>
      </c>
      <c r="Y168" s="19">
        <f t="shared" si="47"/>
        <v>65.51578947368421</v>
      </c>
      <c r="Z168" s="19">
        <f t="shared" si="34"/>
        <v>5.936529495700213</v>
      </c>
      <c r="AA168" s="19">
        <f t="shared" si="48"/>
        <v>12.249314673207328</v>
      </c>
      <c r="AB168" s="1">
        <v>6377</v>
      </c>
      <c r="AC168" s="19">
        <f t="shared" si="49"/>
        <v>67.09100473435035</v>
      </c>
      <c r="AD168" s="19">
        <f t="shared" si="37"/>
        <v>4.8659702563085165</v>
      </c>
      <c r="AE168" s="20">
        <f t="shared" si="50"/>
        <v>1.4638027048528242</v>
      </c>
    </row>
    <row r="169" spans="1:31" ht="11.25" customHeight="1" hidden="1">
      <c r="A169" s="14"/>
      <c r="B169" s="12" t="s">
        <v>16</v>
      </c>
      <c r="C169" s="1">
        <v>16947</v>
      </c>
      <c r="D169" s="19">
        <f t="shared" si="39"/>
        <v>137.53449115403345</v>
      </c>
      <c r="E169" s="19">
        <f t="shared" si="23"/>
        <v>11.705750302193058</v>
      </c>
      <c r="F169" s="19">
        <f t="shared" si="40"/>
        <v>53.255561584373304</v>
      </c>
      <c r="G169" s="1">
        <v>46388</v>
      </c>
      <c r="H169" s="19">
        <f t="shared" si="41"/>
        <v>110.02846299810247</v>
      </c>
      <c r="I169" s="19">
        <f t="shared" si="26"/>
        <v>32.04144361940943</v>
      </c>
      <c r="J169" s="19">
        <f t="shared" si="42"/>
        <v>54.33343314369365</v>
      </c>
      <c r="K169" s="19"/>
      <c r="L169" s="19"/>
      <c r="M169" s="19"/>
      <c r="N169" s="19"/>
      <c r="O169" s="1">
        <v>144775</v>
      </c>
      <c r="P169" s="19">
        <f t="shared" si="43"/>
        <v>67.85034727755021</v>
      </c>
      <c r="Q169" s="20">
        <f t="shared" si="44"/>
        <v>18.683597848898216</v>
      </c>
      <c r="R169" s="14"/>
      <c r="S169" s="12" t="s">
        <v>16</v>
      </c>
      <c r="T169" s="1">
        <v>11945</v>
      </c>
      <c r="U169" s="19">
        <f t="shared" si="45"/>
        <v>141.22724048238354</v>
      </c>
      <c r="V169" s="19">
        <f t="shared" si="31"/>
        <v>8.250733897427041</v>
      </c>
      <c r="W169" s="19">
        <f t="shared" si="46"/>
        <v>67.29691876750701</v>
      </c>
      <c r="X169" s="1">
        <v>8415</v>
      </c>
      <c r="Y169" s="19">
        <f t="shared" si="47"/>
        <v>70.86315789473684</v>
      </c>
      <c r="Z169" s="19">
        <f t="shared" si="34"/>
        <v>5.812467622172337</v>
      </c>
      <c r="AA169" s="19">
        <f t="shared" si="48"/>
        <v>36.51849448410123</v>
      </c>
      <c r="AB169" s="1">
        <v>9081</v>
      </c>
      <c r="AC169" s="19">
        <f t="shared" si="49"/>
        <v>95.5391899000526</v>
      </c>
      <c r="AD169" s="19">
        <f t="shared" si="37"/>
        <v>6.272491797616992</v>
      </c>
      <c r="AE169" s="20">
        <f t="shared" si="50"/>
        <v>59.455662862159784</v>
      </c>
    </row>
    <row r="170" spans="1:31" ht="11.25" customHeight="1" hidden="1">
      <c r="A170" s="14"/>
      <c r="B170" s="12" t="s">
        <v>22</v>
      </c>
      <c r="C170" s="1">
        <v>12002</v>
      </c>
      <c r="D170" s="19">
        <f t="shared" si="39"/>
        <v>97.40301899042363</v>
      </c>
      <c r="E170" s="19">
        <f t="shared" si="23"/>
        <v>10.001833363889398</v>
      </c>
      <c r="F170" s="19">
        <f t="shared" si="40"/>
        <v>8.635047067342505</v>
      </c>
      <c r="G170" s="1">
        <v>31891</v>
      </c>
      <c r="H170" s="19">
        <f t="shared" si="41"/>
        <v>75.64278937381404</v>
      </c>
      <c r="I170" s="19">
        <f t="shared" si="26"/>
        <v>26.576276271271187</v>
      </c>
      <c r="J170" s="19">
        <f t="shared" si="42"/>
        <v>-4.737581025778892</v>
      </c>
      <c r="K170" s="19"/>
      <c r="L170" s="19"/>
      <c r="M170" s="19"/>
      <c r="N170" s="19"/>
      <c r="O170" s="1">
        <v>119998</v>
      </c>
      <c r="P170" s="19">
        <f t="shared" si="43"/>
        <v>56.23834206604366</v>
      </c>
      <c r="Q170" s="20">
        <f t="shared" si="44"/>
        <v>-8.473929889861793</v>
      </c>
      <c r="R170" s="14"/>
      <c r="S170" s="12" t="s">
        <v>22</v>
      </c>
      <c r="T170" s="1">
        <v>7962</v>
      </c>
      <c r="U170" s="19">
        <f t="shared" si="45"/>
        <v>94.13572948687633</v>
      </c>
      <c r="V170" s="19">
        <f t="shared" si="31"/>
        <v>6.635110585176419</v>
      </c>
      <c r="W170" s="19">
        <f t="shared" si="46"/>
        <v>-9.860749462243858</v>
      </c>
      <c r="X170" s="1">
        <v>6088</v>
      </c>
      <c r="Y170" s="19">
        <f t="shared" si="47"/>
        <v>51.26736842105263</v>
      </c>
      <c r="Z170" s="19">
        <f t="shared" si="34"/>
        <v>5.073417890298171</v>
      </c>
      <c r="AA170" s="19">
        <f t="shared" si="48"/>
        <v>-17.19260065288357</v>
      </c>
      <c r="AB170" s="1">
        <v>5839</v>
      </c>
      <c r="AC170" s="19">
        <f t="shared" si="49"/>
        <v>61.430825881115204</v>
      </c>
      <c r="AD170" s="19">
        <f t="shared" si="37"/>
        <v>4.865914431907199</v>
      </c>
      <c r="AE170" s="20">
        <f t="shared" si="50"/>
        <v>-6.486226777706598</v>
      </c>
    </row>
    <row r="171" spans="1:31" ht="11.25" customHeight="1" hidden="1">
      <c r="A171" s="14"/>
      <c r="B171" s="12" t="s">
        <v>23</v>
      </c>
      <c r="C171" s="1">
        <v>9477</v>
      </c>
      <c r="D171" s="19">
        <f t="shared" si="39"/>
        <v>76.91121571173511</v>
      </c>
      <c r="E171" s="19">
        <f t="shared" si="23"/>
        <v>8.758780036968576</v>
      </c>
      <c r="F171" s="19">
        <f t="shared" si="40"/>
        <v>-6.436963175041958</v>
      </c>
      <c r="G171" s="1">
        <v>27017</v>
      </c>
      <c r="H171" s="19">
        <f t="shared" si="41"/>
        <v>64.08206831119546</v>
      </c>
      <c r="I171" s="19">
        <f t="shared" si="26"/>
        <v>24.96950092421442</v>
      </c>
      <c r="J171" s="19">
        <f t="shared" si="42"/>
        <v>-10.239542841954883</v>
      </c>
      <c r="K171" s="19"/>
      <c r="L171" s="19"/>
      <c r="M171" s="19"/>
      <c r="N171" s="19"/>
      <c r="O171" s="1">
        <v>108200</v>
      </c>
      <c r="P171" s="19">
        <f t="shared" si="43"/>
        <v>50.709083580942384</v>
      </c>
      <c r="Q171" s="20">
        <f t="shared" si="44"/>
        <v>-9.893404397068622</v>
      </c>
      <c r="R171" s="14"/>
      <c r="S171" s="12" t="s">
        <v>23</v>
      </c>
      <c r="T171" s="1">
        <v>6850</v>
      </c>
      <c r="U171" s="19">
        <f t="shared" si="45"/>
        <v>80.98841333648616</v>
      </c>
      <c r="V171" s="19">
        <f t="shared" si="31"/>
        <v>6.33086876155268</v>
      </c>
      <c r="W171" s="19">
        <f t="shared" si="46"/>
        <v>-17.529496749337827</v>
      </c>
      <c r="X171" s="1">
        <v>5460</v>
      </c>
      <c r="Y171" s="19">
        <f t="shared" si="47"/>
        <v>45.97894736842105</v>
      </c>
      <c r="Z171" s="19">
        <f t="shared" si="34"/>
        <v>5.046210720887246</v>
      </c>
      <c r="AA171" s="19">
        <f t="shared" si="48"/>
        <v>-14.069877242681775</v>
      </c>
      <c r="AB171" s="1">
        <v>5230</v>
      </c>
      <c r="AC171" s="19">
        <f t="shared" si="49"/>
        <v>55.02367175170962</v>
      </c>
      <c r="AD171" s="19">
        <f t="shared" si="37"/>
        <v>4.833641404805915</v>
      </c>
      <c r="AE171" s="20">
        <f t="shared" si="50"/>
        <v>-1.5065913370998116</v>
      </c>
    </row>
    <row r="172" spans="1:31" ht="11.25" customHeight="1" hidden="1">
      <c r="A172" s="14"/>
      <c r="B172" s="14">
        <v>10</v>
      </c>
      <c r="C172" s="1">
        <v>12758</v>
      </c>
      <c r="D172" s="19">
        <f t="shared" si="39"/>
        <v>103.5383866255478</v>
      </c>
      <c r="E172" s="19">
        <f t="shared" si="23"/>
        <v>9.330047315728276</v>
      </c>
      <c r="F172" s="19">
        <f t="shared" si="40"/>
        <v>-9.888402316711401</v>
      </c>
      <c r="G172" s="1">
        <v>36537</v>
      </c>
      <c r="H172" s="19">
        <f t="shared" si="41"/>
        <v>86.66271347248576</v>
      </c>
      <c r="I172" s="19">
        <f t="shared" si="26"/>
        <v>26.719857248374662</v>
      </c>
      <c r="J172" s="19">
        <f t="shared" si="42"/>
        <v>-3.5454065469904963</v>
      </c>
      <c r="K172" s="19"/>
      <c r="L172" s="19"/>
      <c r="M172" s="19"/>
      <c r="N172" s="19"/>
      <c r="O172" s="1">
        <v>136741</v>
      </c>
      <c r="P172" s="19">
        <f t="shared" si="43"/>
        <v>64.08512752256601</v>
      </c>
      <c r="Q172" s="20">
        <f t="shared" si="44"/>
        <v>-1.728400385206905</v>
      </c>
      <c r="R172" s="14"/>
      <c r="S172" s="14">
        <v>10</v>
      </c>
      <c r="T172" s="1">
        <v>8760</v>
      </c>
      <c r="U172" s="19">
        <f t="shared" si="45"/>
        <v>103.5705840624261</v>
      </c>
      <c r="V172" s="19">
        <f t="shared" si="31"/>
        <v>6.406271710752444</v>
      </c>
      <c r="W172" s="19">
        <f t="shared" si="46"/>
        <v>-10.374462860650706</v>
      </c>
      <c r="X172" s="1">
        <v>7777</v>
      </c>
      <c r="Y172" s="19">
        <f t="shared" si="47"/>
        <v>65.49052631578948</v>
      </c>
      <c r="Z172" s="19">
        <f t="shared" si="34"/>
        <v>5.687394417182849</v>
      </c>
      <c r="AA172" s="19">
        <f t="shared" si="48"/>
        <v>2.248225085458848</v>
      </c>
      <c r="AB172" s="1">
        <v>7242</v>
      </c>
      <c r="AC172" s="19">
        <f t="shared" si="49"/>
        <v>76.19147816938452</v>
      </c>
      <c r="AD172" s="19">
        <f t="shared" si="37"/>
        <v>5.296143804711096</v>
      </c>
      <c r="AE172" s="20">
        <f t="shared" si="50"/>
        <v>14.191106906338694</v>
      </c>
    </row>
    <row r="173" spans="1:31" ht="11.25" customHeight="1" hidden="1">
      <c r="A173" s="14"/>
      <c r="B173" s="14">
        <v>11</v>
      </c>
      <c r="C173" s="1">
        <v>10520</v>
      </c>
      <c r="D173" s="19">
        <f t="shared" si="39"/>
        <v>85.37575068982308</v>
      </c>
      <c r="E173" s="19">
        <f t="shared" si="23"/>
        <v>8.06321808245637</v>
      </c>
      <c r="F173" s="19">
        <f t="shared" si="40"/>
        <v>-13.351453751750267</v>
      </c>
      <c r="G173" s="1">
        <v>32024</v>
      </c>
      <c r="H173" s="19">
        <f t="shared" si="41"/>
        <v>75.95825426944972</v>
      </c>
      <c r="I173" s="19">
        <f t="shared" si="26"/>
        <v>24.545294284466042</v>
      </c>
      <c r="J173" s="19">
        <f t="shared" si="42"/>
        <v>-5.497683477439726</v>
      </c>
      <c r="K173" s="19"/>
      <c r="L173" s="19"/>
      <c r="M173" s="19"/>
      <c r="N173" s="19"/>
      <c r="O173" s="1">
        <v>130469</v>
      </c>
      <c r="P173" s="19">
        <f t="shared" si="43"/>
        <v>61.14568785325297</v>
      </c>
      <c r="Q173" s="20">
        <f t="shared" si="44"/>
        <v>-3.302575504910135</v>
      </c>
      <c r="R173" s="14"/>
      <c r="S173" s="14">
        <v>11</v>
      </c>
      <c r="T173" s="1">
        <v>7864</v>
      </c>
      <c r="U173" s="19">
        <f t="shared" si="45"/>
        <v>92.97706313549303</v>
      </c>
      <c r="V173" s="19">
        <f t="shared" si="31"/>
        <v>6.027485456315293</v>
      </c>
      <c r="W173" s="19">
        <f t="shared" si="46"/>
        <v>-1.3794833207925759</v>
      </c>
      <c r="X173" s="1">
        <v>6474</v>
      </c>
      <c r="Y173" s="19">
        <f t="shared" si="47"/>
        <v>54.51789473684211</v>
      </c>
      <c r="Z173" s="19">
        <f t="shared" si="34"/>
        <v>4.962098276218872</v>
      </c>
      <c r="AA173" s="19">
        <f t="shared" si="48"/>
        <v>-7.777777777777778</v>
      </c>
      <c r="AB173" s="1">
        <v>7166</v>
      </c>
      <c r="AC173" s="19">
        <f t="shared" si="49"/>
        <v>75.39189900052604</v>
      </c>
      <c r="AD173" s="19">
        <f t="shared" si="37"/>
        <v>5.492492469475508</v>
      </c>
      <c r="AE173" s="20">
        <f t="shared" si="50"/>
        <v>6.131516587677726</v>
      </c>
    </row>
    <row r="174" spans="1:31" ht="11.25" customHeight="1" hidden="1">
      <c r="A174" s="14"/>
      <c r="B174" s="14">
        <v>12</v>
      </c>
      <c r="C174" s="1">
        <v>13284</v>
      </c>
      <c r="D174" s="19">
        <f t="shared" si="39"/>
        <v>107.80717416003895</v>
      </c>
      <c r="E174" s="19">
        <f t="shared" si="23"/>
        <v>8.6691509009156</v>
      </c>
      <c r="F174" s="19">
        <f t="shared" si="40"/>
        <v>-24.655436447166924</v>
      </c>
      <c r="G174" s="1">
        <v>38643</v>
      </c>
      <c r="H174" s="19">
        <f t="shared" si="41"/>
        <v>91.65796963946869</v>
      </c>
      <c r="I174" s="19">
        <f t="shared" si="26"/>
        <v>25.21845816501667</v>
      </c>
      <c r="J174" s="19">
        <f t="shared" si="42"/>
        <v>-19.87600821082751</v>
      </c>
      <c r="K174" s="19"/>
      <c r="L174" s="19"/>
      <c r="M174" s="19"/>
      <c r="N174" s="19"/>
      <c r="O174" s="1">
        <v>153233</v>
      </c>
      <c r="P174" s="19">
        <f t="shared" si="43"/>
        <v>71.81427915303645</v>
      </c>
      <c r="Q174" s="20">
        <f t="shared" si="44"/>
        <v>-14.965510735234544</v>
      </c>
      <c r="R174" s="14"/>
      <c r="S174" s="14">
        <v>12</v>
      </c>
      <c r="T174" s="1">
        <v>9651</v>
      </c>
      <c r="U174" s="19">
        <f t="shared" si="45"/>
        <v>114.10498935918656</v>
      </c>
      <c r="V174" s="19">
        <f t="shared" si="31"/>
        <v>6.298251682078925</v>
      </c>
      <c r="W174" s="19">
        <f t="shared" si="46"/>
        <v>-14.999119253126652</v>
      </c>
      <c r="X174" s="1">
        <v>7748</v>
      </c>
      <c r="Y174" s="19">
        <f t="shared" si="47"/>
        <v>65.24631578947368</v>
      </c>
      <c r="Z174" s="19">
        <f t="shared" si="34"/>
        <v>5.056352091259716</v>
      </c>
      <c r="AA174" s="19">
        <f t="shared" si="48"/>
        <v>-20.9871507240465</v>
      </c>
      <c r="AB174" s="1">
        <v>7960</v>
      </c>
      <c r="AC174" s="19">
        <f t="shared" si="49"/>
        <v>83.7453971593898</v>
      </c>
      <c r="AD174" s="19">
        <f t="shared" si="37"/>
        <v>5.194703490762434</v>
      </c>
      <c r="AE174" s="20">
        <f t="shared" si="50"/>
        <v>-15.660097478279297</v>
      </c>
    </row>
    <row r="175" spans="1:31" ht="11.25" customHeight="1" hidden="1">
      <c r="A175" s="15"/>
      <c r="B175" s="14" t="s">
        <v>24</v>
      </c>
      <c r="C175" s="13">
        <f>SUM(C163:C174)</f>
        <v>154635</v>
      </c>
      <c r="D175" s="15"/>
      <c r="E175" s="19">
        <f t="shared" si="23"/>
        <v>9.40847130518164</v>
      </c>
      <c r="F175" s="15"/>
      <c r="G175" s="13">
        <f>SUM(G163:G174)</f>
        <v>433948</v>
      </c>
      <c r="H175" s="15"/>
      <c r="I175" s="19">
        <f t="shared" si="26"/>
        <v>26.40273745232944</v>
      </c>
      <c r="J175" s="15"/>
      <c r="K175" s="15"/>
      <c r="L175" s="15"/>
      <c r="M175" s="15"/>
      <c r="N175" s="15"/>
      <c r="O175" s="13">
        <f>SUM(O163:O174)</f>
        <v>1643572</v>
      </c>
      <c r="P175" s="15"/>
      <c r="Q175" s="3"/>
      <c r="R175" s="15"/>
      <c r="S175" s="14" t="s">
        <v>24</v>
      </c>
      <c r="T175" s="13">
        <f>SUM(T163:T174)</f>
        <v>107682</v>
      </c>
      <c r="U175" s="15"/>
      <c r="V175" s="19">
        <f t="shared" si="31"/>
        <v>6.551705675200113</v>
      </c>
      <c r="W175" s="39"/>
      <c r="X175" s="1">
        <f>SUM(X163:X174)</f>
        <v>85857</v>
      </c>
      <c r="Y175" s="39"/>
      <c r="Z175" s="19">
        <f t="shared" si="34"/>
        <v>5.223805224231127</v>
      </c>
      <c r="AA175" s="39"/>
      <c r="AB175" s="2">
        <f>SUM(AB163:AB174)</f>
        <v>85774</v>
      </c>
      <c r="AC175" s="15"/>
      <c r="AD175" s="19">
        <f t="shared" si="37"/>
        <v>5.218755247716559</v>
      </c>
      <c r="AE175" s="16"/>
    </row>
    <row r="176" spans="1:31" ht="11.25" customHeight="1" hidden="1">
      <c r="A176" s="6">
        <v>14</v>
      </c>
      <c r="B176" s="21" t="s">
        <v>21</v>
      </c>
      <c r="C176" s="22">
        <v>8836</v>
      </c>
      <c r="D176" s="20">
        <f aca="true" t="shared" si="51" ref="D176:D187">C176/$C$290*100</f>
        <v>71.70913812692746</v>
      </c>
      <c r="E176" s="20">
        <f t="shared" si="23"/>
        <v>8.137853544423876</v>
      </c>
      <c r="F176" s="20">
        <f aca="true" t="shared" si="52" ref="F176:F187">(C176-C163)/C163*100</f>
        <v>-13.440438871473354</v>
      </c>
      <c r="G176" s="2">
        <v>25446</v>
      </c>
      <c r="H176" s="20">
        <f aca="true" t="shared" si="53" ref="H176:H187">G176/$G$290*100</f>
        <v>60.35578747628083</v>
      </c>
      <c r="I176" s="20">
        <f t="shared" si="26"/>
        <v>23.43547094742077</v>
      </c>
      <c r="J176" s="20">
        <f aca="true" t="shared" si="54" ref="J176:J187">(G176-G163)/G163*100</f>
        <v>-12.048942347573622</v>
      </c>
      <c r="K176" s="20"/>
      <c r="L176" s="20"/>
      <c r="M176" s="20"/>
      <c r="N176" s="20"/>
      <c r="O176" s="2">
        <v>108579</v>
      </c>
      <c r="P176" s="20">
        <f aca="true" t="shared" si="55" ref="P176:P187">O176/$O$290*100</f>
        <v>50.886705971674154</v>
      </c>
      <c r="Q176" s="20">
        <f aca="true" t="shared" si="56" ref="Q176:Q187">(O176-O163)/O163*100</f>
        <v>-7.844102494461938</v>
      </c>
      <c r="R176" s="6">
        <v>14</v>
      </c>
      <c r="S176" s="21" t="s">
        <v>21</v>
      </c>
      <c r="T176" s="2">
        <v>6345</v>
      </c>
      <c r="U176" s="20">
        <f aca="true" t="shared" si="57" ref="U176:U187">T176/$T$290*100</f>
        <v>75.01773468905178</v>
      </c>
      <c r="V176" s="20">
        <f t="shared" si="31"/>
        <v>5.8436714281767195</v>
      </c>
      <c r="W176" s="20">
        <f aca="true" t="shared" si="58" ref="W176:W187">(T176-T163)/T163*100</f>
        <v>-16.666666666666664</v>
      </c>
      <c r="X176" s="2">
        <v>4771</v>
      </c>
      <c r="Y176" s="20">
        <f aca="true" t="shared" si="59" ref="Y176:Y187">X176/$X$290*100</f>
        <v>40.176842105263155</v>
      </c>
      <c r="Z176" s="20">
        <f t="shared" si="34"/>
        <v>4.3940356790908</v>
      </c>
      <c r="AA176" s="20">
        <f aca="true" t="shared" si="60" ref="AA176:AA187">(X176-X163)/X163*100</f>
        <v>-10.116804822908817</v>
      </c>
      <c r="AB176" s="2">
        <v>5494</v>
      </c>
      <c r="AC176" s="20">
        <f aca="true" t="shared" si="61" ref="AC176:AC187">AB176/$AB$290*100</f>
        <v>57.801157285639135</v>
      </c>
      <c r="AD176" s="40">
        <f t="shared" si="37"/>
        <v>5.0599102957293765</v>
      </c>
      <c r="AE176" s="20">
        <f aca="true" t="shared" si="62" ref="AE176:AE187">(AB176-AB163)/AB163*100</f>
        <v>-5.308514305411927</v>
      </c>
    </row>
    <row r="177" spans="1:31" ht="11.25" customHeight="1" hidden="1">
      <c r="A177" s="3"/>
      <c r="B177" s="21" t="s">
        <v>11</v>
      </c>
      <c r="C177" s="23">
        <v>10658</v>
      </c>
      <c r="D177" s="20">
        <f t="shared" si="51"/>
        <v>86.49569875020289</v>
      </c>
      <c r="E177" s="20">
        <f t="shared" si="23"/>
        <v>8.506460855754112</v>
      </c>
      <c r="F177" s="20">
        <f t="shared" si="52"/>
        <v>-19.80436418359669</v>
      </c>
      <c r="G177" s="2">
        <v>30437</v>
      </c>
      <c r="H177" s="20">
        <f t="shared" si="53"/>
        <v>72.19402277039848</v>
      </c>
      <c r="I177" s="20">
        <f t="shared" si="26"/>
        <v>24.292658009625438</v>
      </c>
      <c r="J177" s="20">
        <f t="shared" si="54"/>
        <v>-17.548422050656914</v>
      </c>
      <c r="K177" s="20"/>
      <c r="L177" s="20"/>
      <c r="M177" s="20"/>
      <c r="N177" s="20"/>
      <c r="O177" s="2">
        <v>125293</v>
      </c>
      <c r="P177" s="20">
        <f t="shared" si="55"/>
        <v>58.71990026901122</v>
      </c>
      <c r="Q177" s="20">
        <f t="shared" si="56"/>
        <v>-7.5226039783001815</v>
      </c>
      <c r="R177" s="3"/>
      <c r="S177" s="21" t="s">
        <v>11</v>
      </c>
      <c r="T177" s="41">
        <v>7275</v>
      </c>
      <c r="U177" s="20">
        <f t="shared" si="57"/>
        <v>86.01324190115866</v>
      </c>
      <c r="V177" s="10">
        <f t="shared" si="31"/>
        <v>5.80638982225663</v>
      </c>
      <c r="W177" s="10">
        <f t="shared" si="58"/>
        <v>-22.042434633519072</v>
      </c>
      <c r="X177" s="41">
        <v>6430</v>
      </c>
      <c r="Y177" s="10">
        <f t="shared" si="59"/>
        <v>54.14736842105263</v>
      </c>
      <c r="Z177" s="10">
        <f t="shared" si="34"/>
        <v>5.131970660771152</v>
      </c>
      <c r="AA177" s="10">
        <f t="shared" si="60"/>
        <v>-9.411101718794027</v>
      </c>
      <c r="AB177" s="41">
        <v>6074</v>
      </c>
      <c r="AC177" s="20">
        <f t="shared" si="61"/>
        <v>63.903208837453974</v>
      </c>
      <c r="AD177" s="40">
        <f t="shared" si="37"/>
        <v>4.847836670843543</v>
      </c>
      <c r="AE177" s="10">
        <f t="shared" si="62"/>
        <v>-15.580264072272412</v>
      </c>
    </row>
    <row r="178" spans="1:31" ht="11.25" customHeight="1" hidden="1">
      <c r="A178" s="3"/>
      <c r="B178" s="24" t="s">
        <v>12</v>
      </c>
      <c r="C178" s="22">
        <v>15379</v>
      </c>
      <c r="D178" s="20">
        <f t="shared" si="51"/>
        <v>124.80928420710924</v>
      </c>
      <c r="E178" s="20">
        <f t="shared" si="23"/>
        <v>8.497342335871283</v>
      </c>
      <c r="F178" s="20">
        <f t="shared" si="52"/>
        <v>5.654025831272327</v>
      </c>
      <c r="G178" s="2">
        <v>43019</v>
      </c>
      <c r="H178" s="20">
        <f t="shared" si="53"/>
        <v>102.03747628083491</v>
      </c>
      <c r="I178" s="20">
        <f t="shared" si="26"/>
        <v>23.769241819809267</v>
      </c>
      <c r="J178" s="20">
        <f t="shared" si="54"/>
        <v>2.9408949509452023</v>
      </c>
      <c r="K178" s="20"/>
      <c r="L178" s="20"/>
      <c r="M178" s="20"/>
      <c r="N178" s="20"/>
      <c r="O178" s="2">
        <v>180986</v>
      </c>
      <c r="P178" s="20">
        <f t="shared" si="55"/>
        <v>84.82101849334971</v>
      </c>
      <c r="Q178" s="20">
        <f t="shared" si="56"/>
        <v>-1.8710996166712752</v>
      </c>
      <c r="R178" s="3"/>
      <c r="S178" s="24" t="s">
        <v>12</v>
      </c>
      <c r="T178" s="41">
        <v>10049</v>
      </c>
      <c r="U178" s="20">
        <f t="shared" si="57"/>
        <v>118.81059352092693</v>
      </c>
      <c r="V178" s="10">
        <f t="shared" si="31"/>
        <v>5.552363166211751</v>
      </c>
      <c r="W178" s="10">
        <f t="shared" si="58"/>
        <v>1.958198051948052</v>
      </c>
      <c r="X178" s="41">
        <v>8688</v>
      </c>
      <c r="Y178" s="10">
        <f t="shared" si="59"/>
        <v>73.1621052631579</v>
      </c>
      <c r="Z178" s="10">
        <f t="shared" si="34"/>
        <v>4.800371299437526</v>
      </c>
      <c r="AA178" s="10">
        <f t="shared" si="60"/>
        <v>-0.7426025362732778</v>
      </c>
      <c r="AB178" s="41">
        <v>8903</v>
      </c>
      <c r="AC178" s="20">
        <f t="shared" si="61"/>
        <v>93.66649132035771</v>
      </c>
      <c r="AD178" s="40">
        <f t="shared" si="37"/>
        <v>4.919165018288708</v>
      </c>
      <c r="AE178" s="20">
        <f t="shared" si="62"/>
        <v>3.223188405797101</v>
      </c>
    </row>
    <row r="179" spans="1:31" ht="11.25" customHeight="1" hidden="1">
      <c r="A179" s="3"/>
      <c r="B179" s="24" t="s">
        <v>13</v>
      </c>
      <c r="C179" s="22">
        <v>20987</v>
      </c>
      <c r="D179" s="20">
        <f t="shared" si="51"/>
        <v>170.32137639993508</v>
      </c>
      <c r="E179" s="20">
        <f t="shared" si="23"/>
        <v>12.786036310466676</v>
      </c>
      <c r="F179" s="20">
        <f t="shared" si="52"/>
        <v>28.07103191554281</v>
      </c>
      <c r="G179" s="2">
        <v>51739</v>
      </c>
      <c r="H179" s="20">
        <f t="shared" si="53"/>
        <v>122.72058823529413</v>
      </c>
      <c r="I179" s="20">
        <f t="shared" si="26"/>
        <v>31.521262337029366</v>
      </c>
      <c r="J179" s="20">
        <f t="shared" si="54"/>
        <v>23.120672012945292</v>
      </c>
      <c r="K179" s="20"/>
      <c r="L179" s="20"/>
      <c r="M179" s="20"/>
      <c r="N179" s="20"/>
      <c r="O179" s="2">
        <v>164140</v>
      </c>
      <c r="P179" s="20">
        <f t="shared" si="55"/>
        <v>76.92596098868654</v>
      </c>
      <c r="Q179" s="20">
        <f t="shared" si="56"/>
        <v>7.885344708596517</v>
      </c>
      <c r="R179" s="3"/>
      <c r="S179" s="24" t="s">
        <v>13</v>
      </c>
      <c r="T179" s="41">
        <v>13284</v>
      </c>
      <c r="U179" s="20">
        <f t="shared" si="57"/>
        <v>157.05840624261054</v>
      </c>
      <c r="V179" s="10">
        <f t="shared" si="31"/>
        <v>8.093091263555502</v>
      </c>
      <c r="W179" s="10">
        <f t="shared" si="58"/>
        <v>29.663250366032212</v>
      </c>
      <c r="X179" s="41">
        <v>7843</v>
      </c>
      <c r="Y179" s="10">
        <f t="shared" si="59"/>
        <v>66.04631578947368</v>
      </c>
      <c r="Z179" s="10">
        <f t="shared" si="34"/>
        <v>4.778238089435847</v>
      </c>
      <c r="AA179" s="10">
        <f t="shared" si="60"/>
        <v>0.23003194888178916</v>
      </c>
      <c r="AB179" s="41">
        <v>9625</v>
      </c>
      <c r="AC179" s="20">
        <f t="shared" si="61"/>
        <v>101.26249342451341</v>
      </c>
      <c r="AD179" s="40">
        <f t="shared" si="37"/>
        <v>5.863896673571341</v>
      </c>
      <c r="AE179" s="20">
        <f t="shared" si="62"/>
        <v>27.213851440655564</v>
      </c>
    </row>
    <row r="180" spans="1:31" ht="11.25" customHeight="1" hidden="1">
      <c r="A180" s="3"/>
      <c r="B180" s="24" t="s">
        <v>14</v>
      </c>
      <c r="C180" s="22">
        <v>14583</v>
      </c>
      <c r="D180" s="20">
        <f t="shared" si="51"/>
        <v>118.34929394578802</v>
      </c>
      <c r="E180" s="20">
        <f t="shared" si="23"/>
        <v>11.0879631389664</v>
      </c>
      <c r="F180" s="20">
        <f t="shared" si="52"/>
        <v>13.858525921299188</v>
      </c>
      <c r="G180" s="2">
        <v>41040</v>
      </c>
      <c r="H180" s="20">
        <f t="shared" si="53"/>
        <v>97.34345351043643</v>
      </c>
      <c r="I180" s="20">
        <f t="shared" si="26"/>
        <v>31.2041423042708</v>
      </c>
      <c r="J180" s="20">
        <f t="shared" si="54"/>
        <v>9.741423108805519</v>
      </c>
      <c r="K180" s="20"/>
      <c r="L180" s="20"/>
      <c r="M180" s="20"/>
      <c r="N180" s="20"/>
      <c r="O180" s="2">
        <v>131521</v>
      </c>
      <c r="P180" s="20">
        <f t="shared" si="55"/>
        <v>61.63871886921556</v>
      </c>
      <c r="Q180" s="20">
        <f t="shared" si="56"/>
        <v>1.783047122282672</v>
      </c>
      <c r="R180" s="3"/>
      <c r="S180" s="24" t="s">
        <v>14</v>
      </c>
      <c r="T180" s="41">
        <v>12309</v>
      </c>
      <c r="U180" s="20">
        <f t="shared" si="57"/>
        <v>145.5308583589501</v>
      </c>
      <c r="V180" s="10">
        <f t="shared" si="31"/>
        <v>9.358961686726834</v>
      </c>
      <c r="W180" s="10">
        <f t="shared" si="58"/>
        <v>26.026415480700315</v>
      </c>
      <c r="X180" s="41">
        <v>6432</v>
      </c>
      <c r="Y180" s="10">
        <f t="shared" si="59"/>
        <v>54.16421052631579</v>
      </c>
      <c r="Z180" s="10">
        <f t="shared" si="34"/>
        <v>4.89047376464595</v>
      </c>
      <c r="AA180" s="10">
        <f t="shared" si="60"/>
        <v>-9.802271771140092</v>
      </c>
      <c r="AB180" s="41">
        <v>7716</v>
      </c>
      <c r="AC180" s="20">
        <f t="shared" si="61"/>
        <v>81.17832719621252</v>
      </c>
      <c r="AD180" s="40">
        <f t="shared" si="37"/>
        <v>5.866743713931615</v>
      </c>
      <c r="AE180" s="20">
        <f t="shared" si="62"/>
        <v>0.325055259394097</v>
      </c>
    </row>
    <row r="181" spans="1:31" ht="11.25" customHeight="1" hidden="1">
      <c r="A181" s="3"/>
      <c r="B181" s="24" t="s">
        <v>15</v>
      </c>
      <c r="C181" s="22">
        <v>10690</v>
      </c>
      <c r="D181" s="20">
        <f t="shared" si="51"/>
        <v>86.75539685116053</v>
      </c>
      <c r="E181" s="20">
        <f t="shared" si="23"/>
        <v>9.417589484719542</v>
      </c>
      <c r="F181" s="20">
        <f t="shared" si="52"/>
        <v>-13.776415550895305</v>
      </c>
      <c r="G181" s="2">
        <v>30144</v>
      </c>
      <c r="H181" s="20">
        <f t="shared" si="53"/>
        <v>71.49905123339659</v>
      </c>
      <c r="I181" s="20">
        <f t="shared" si="26"/>
        <v>26.556016597510375</v>
      </c>
      <c r="J181" s="20">
        <f t="shared" si="54"/>
        <v>-12.34916111773429</v>
      </c>
      <c r="K181" s="20"/>
      <c r="L181" s="20"/>
      <c r="M181" s="20"/>
      <c r="N181" s="20"/>
      <c r="O181" s="2">
        <v>113511</v>
      </c>
      <c r="P181" s="20">
        <f t="shared" si="55"/>
        <v>53.198140354494925</v>
      </c>
      <c r="Q181" s="20">
        <f t="shared" si="56"/>
        <v>-13.385424217682923</v>
      </c>
      <c r="R181" s="3"/>
      <c r="S181" s="24" t="s">
        <v>15</v>
      </c>
      <c r="T181" s="41">
        <v>7061</v>
      </c>
      <c r="U181" s="20">
        <f t="shared" si="57"/>
        <v>83.48309292977063</v>
      </c>
      <c r="V181" s="10">
        <f t="shared" si="31"/>
        <v>6.220542502488746</v>
      </c>
      <c r="W181" s="10">
        <f t="shared" si="58"/>
        <v>-9.890250127616131</v>
      </c>
      <c r="X181" s="41">
        <v>6049</v>
      </c>
      <c r="Y181" s="10">
        <f t="shared" si="59"/>
        <v>50.93894736842105</v>
      </c>
      <c r="Z181" s="10">
        <f t="shared" si="34"/>
        <v>5.328998951643453</v>
      </c>
      <c r="AA181" s="10">
        <f t="shared" si="60"/>
        <v>-22.24935732647815</v>
      </c>
      <c r="AB181" s="41">
        <v>6344</v>
      </c>
      <c r="AC181" s="20">
        <f t="shared" si="61"/>
        <v>66.74381904260915</v>
      </c>
      <c r="AD181" s="40">
        <f t="shared" si="37"/>
        <v>5.588885658658632</v>
      </c>
      <c r="AE181" s="20">
        <f t="shared" si="62"/>
        <v>-0.5174847106790026</v>
      </c>
    </row>
    <row r="182" spans="1:31" ht="11.25" customHeight="1" hidden="1">
      <c r="A182" s="3"/>
      <c r="B182" s="24" t="s">
        <v>16</v>
      </c>
      <c r="C182" s="22">
        <v>12819</v>
      </c>
      <c r="D182" s="20">
        <f t="shared" si="51"/>
        <v>104.03343613049829</v>
      </c>
      <c r="E182" s="20">
        <f aca="true" t="shared" si="63" ref="E182:E214">C182/O182*100</f>
        <v>9.780195466579181</v>
      </c>
      <c r="F182" s="20">
        <f t="shared" si="52"/>
        <v>-24.358293503274915</v>
      </c>
      <c r="G182" s="2">
        <v>36041</v>
      </c>
      <c r="H182" s="20">
        <f t="shared" si="53"/>
        <v>85.48624288425047</v>
      </c>
      <c r="I182" s="20">
        <f aca="true" t="shared" si="64" ref="I182:I214">G182/O182*100</f>
        <v>27.497310617909378</v>
      </c>
      <c r="J182" s="20">
        <f t="shared" si="54"/>
        <v>-22.30533758730706</v>
      </c>
      <c r="K182" s="20"/>
      <c r="L182" s="20"/>
      <c r="M182" s="20"/>
      <c r="N182" s="20"/>
      <c r="O182" s="2">
        <v>131071</v>
      </c>
      <c r="P182" s="20">
        <f t="shared" si="55"/>
        <v>61.42782157151293</v>
      </c>
      <c r="Q182" s="20">
        <f t="shared" si="56"/>
        <v>-9.465722673113453</v>
      </c>
      <c r="R182" s="3"/>
      <c r="S182" s="24" t="s">
        <v>16</v>
      </c>
      <c r="T182" s="41">
        <v>8636</v>
      </c>
      <c r="U182" s="20">
        <f t="shared" si="57"/>
        <v>102.1045164341452</v>
      </c>
      <c r="V182" s="10">
        <f aca="true" t="shared" si="65" ref="V182:V214">T182/O182*100</f>
        <v>6.588795385706983</v>
      </c>
      <c r="W182" s="10">
        <f t="shared" si="58"/>
        <v>-27.7019673503558</v>
      </c>
      <c r="X182" s="41">
        <v>7062</v>
      </c>
      <c r="Y182" s="10">
        <f t="shared" si="59"/>
        <v>59.46947368421053</v>
      </c>
      <c r="Z182" s="10">
        <f aca="true" t="shared" si="66" ref="Z182:Z214">X182/O182*100</f>
        <v>5.387919524532505</v>
      </c>
      <c r="AA182" s="10">
        <f t="shared" si="60"/>
        <v>-16.07843137254902</v>
      </c>
      <c r="AB182" s="41">
        <v>7524</v>
      </c>
      <c r="AC182" s="20">
        <f t="shared" si="61"/>
        <v>79.15833771699106</v>
      </c>
      <c r="AD182" s="40">
        <f aca="true" t="shared" si="67" ref="AD182:AD214">AB182/O182*100</f>
        <v>5.740400241090707</v>
      </c>
      <c r="AE182" s="10">
        <f t="shared" si="62"/>
        <v>-17.145688800792865</v>
      </c>
    </row>
    <row r="183" spans="1:31" ht="11.25" customHeight="1" hidden="1">
      <c r="A183" s="3"/>
      <c r="B183" s="24" t="s">
        <v>22</v>
      </c>
      <c r="C183" s="22">
        <v>11203</v>
      </c>
      <c r="D183" s="20">
        <f t="shared" si="51"/>
        <v>90.91868203213764</v>
      </c>
      <c r="E183" s="20">
        <f t="shared" si="63"/>
        <v>9.655428000137897</v>
      </c>
      <c r="F183" s="20">
        <f t="shared" si="52"/>
        <v>-6.6572237960339935</v>
      </c>
      <c r="G183" s="2">
        <v>32370</v>
      </c>
      <c r="H183" s="20">
        <f t="shared" si="53"/>
        <v>76.77893738140418</v>
      </c>
      <c r="I183" s="20">
        <f t="shared" si="64"/>
        <v>27.89843830799462</v>
      </c>
      <c r="J183" s="20">
        <f t="shared" si="54"/>
        <v>1.501991157379825</v>
      </c>
      <c r="K183" s="20"/>
      <c r="L183" s="20"/>
      <c r="M183" s="20"/>
      <c r="N183" s="20"/>
      <c r="O183" s="2">
        <v>116028</v>
      </c>
      <c r="P183" s="20">
        <f t="shared" si="55"/>
        <v>54.37775923964494</v>
      </c>
      <c r="Q183" s="20">
        <f t="shared" si="56"/>
        <v>-3.308388473141219</v>
      </c>
      <c r="R183" s="3"/>
      <c r="S183" s="24" t="s">
        <v>22</v>
      </c>
      <c r="T183" s="41">
        <v>8577</v>
      </c>
      <c r="U183" s="20">
        <f t="shared" si="57"/>
        <v>101.4069519981083</v>
      </c>
      <c r="V183" s="10">
        <f t="shared" si="65"/>
        <v>7.392181197641949</v>
      </c>
      <c r="W183" s="10">
        <f t="shared" si="58"/>
        <v>7.724189902034665</v>
      </c>
      <c r="X183" s="41">
        <v>6469</v>
      </c>
      <c r="Y183" s="10">
        <f t="shared" si="59"/>
        <v>54.47578947368421</v>
      </c>
      <c r="Z183" s="10">
        <f t="shared" si="66"/>
        <v>5.575378356948322</v>
      </c>
      <c r="AA183" s="10">
        <f t="shared" si="60"/>
        <v>6.258212877792378</v>
      </c>
      <c r="AB183" s="41">
        <v>6121</v>
      </c>
      <c r="AC183" s="20">
        <f t="shared" si="61"/>
        <v>64.39768542872173</v>
      </c>
      <c r="AD183" s="40">
        <f t="shared" si="67"/>
        <v>5.275450753266453</v>
      </c>
      <c r="AE183" s="20">
        <f t="shared" si="62"/>
        <v>4.829594108580236</v>
      </c>
    </row>
    <row r="184" spans="1:31" ht="11.25" customHeight="1" hidden="1">
      <c r="A184" s="3"/>
      <c r="B184" s="24" t="s">
        <v>23</v>
      </c>
      <c r="C184" s="22">
        <v>11361</v>
      </c>
      <c r="D184" s="20">
        <f t="shared" si="51"/>
        <v>92.20094140561596</v>
      </c>
      <c r="E184" s="20">
        <f t="shared" si="63"/>
        <v>10.353595188189193</v>
      </c>
      <c r="F184" s="20">
        <f t="shared" si="52"/>
        <v>19.879708768597656</v>
      </c>
      <c r="G184" s="2">
        <v>29926</v>
      </c>
      <c r="H184" s="20">
        <f t="shared" si="53"/>
        <v>70.9819734345351</v>
      </c>
      <c r="I184" s="20">
        <f t="shared" si="64"/>
        <v>27.27239588079832</v>
      </c>
      <c r="J184" s="20">
        <f t="shared" si="54"/>
        <v>10.767294666321204</v>
      </c>
      <c r="K184" s="20"/>
      <c r="L184" s="20"/>
      <c r="M184" s="20"/>
      <c r="N184" s="20"/>
      <c r="O184" s="2">
        <v>109730</v>
      </c>
      <c r="P184" s="20">
        <f t="shared" si="55"/>
        <v>51.426134393131306</v>
      </c>
      <c r="Q184" s="20">
        <f t="shared" si="56"/>
        <v>1.4140480591497226</v>
      </c>
      <c r="R184" s="3"/>
      <c r="S184" s="24" t="s">
        <v>23</v>
      </c>
      <c r="T184" s="41">
        <v>7444</v>
      </c>
      <c r="U184" s="20">
        <f t="shared" si="57"/>
        <v>88.01135020099315</v>
      </c>
      <c r="V184" s="10">
        <f t="shared" si="65"/>
        <v>6.783924177526657</v>
      </c>
      <c r="W184" s="10">
        <f t="shared" si="58"/>
        <v>8.671532846715328</v>
      </c>
      <c r="X184" s="41">
        <v>5621</v>
      </c>
      <c r="Y184" s="10">
        <f t="shared" si="59"/>
        <v>47.334736842105265</v>
      </c>
      <c r="Z184" s="10">
        <f t="shared" si="66"/>
        <v>5.122573589720222</v>
      </c>
      <c r="AA184" s="10">
        <f t="shared" si="60"/>
        <v>2.9487179487179485</v>
      </c>
      <c r="AB184" s="2">
        <v>5500</v>
      </c>
      <c r="AC184" s="20">
        <f t="shared" si="61"/>
        <v>57.86428195686481</v>
      </c>
      <c r="AD184" s="40">
        <f t="shared" si="67"/>
        <v>5.012302925362253</v>
      </c>
      <c r="AE184" s="20">
        <f t="shared" si="62"/>
        <v>5.162523900573614</v>
      </c>
    </row>
    <row r="185" spans="1:31" ht="11.25" customHeight="1" hidden="1">
      <c r="A185" s="3"/>
      <c r="B185" s="25">
        <v>10</v>
      </c>
      <c r="C185" s="22">
        <v>13665</v>
      </c>
      <c r="D185" s="20">
        <f t="shared" si="51"/>
        <v>110.89920467456582</v>
      </c>
      <c r="E185" s="20">
        <f t="shared" si="63"/>
        <v>9.816034652434075</v>
      </c>
      <c r="F185" s="20">
        <f t="shared" si="52"/>
        <v>7.10926477504311</v>
      </c>
      <c r="G185" s="2">
        <v>38791</v>
      </c>
      <c r="H185" s="20">
        <f t="shared" si="53"/>
        <v>92.00901328273244</v>
      </c>
      <c r="I185" s="20">
        <f t="shared" si="64"/>
        <v>27.864895733814137</v>
      </c>
      <c r="J185" s="20">
        <f t="shared" si="54"/>
        <v>6.16908886881791</v>
      </c>
      <c r="K185" s="20"/>
      <c r="L185" s="20"/>
      <c r="M185" s="20"/>
      <c r="N185" s="20"/>
      <c r="O185" s="2">
        <v>139211</v>
      </c>
      <c r="P185" s="20">
        <f t="shared" si="55"/>
        <v>65.24271935662264</v>
      </c>
      <c r="Q185" s="20">
        <f t="shared" si="56"/>
        <v>1.8063346033742624</v>
      </c>
      <c r="R185" s="3"/>
      <c r="S185" s="25">
        <v>10</v>
      </c>
      <c r="T185" s="41">
        <v>10494</v>
      </c>
      <c r="U185" s="10">
        <f t="shared" si="57"/>
        <v>124.0718846062899</v>
      </c>
      <c r="V185" s="10">
        <f t="shared" si="65"/>
        <v>7.538197412560789</v>
      </c>
      <c r="W185" s="10">
        <f t="shared" si="58"/>
        <v>19.794520547945204</v>
      </c>
      <c r="X185" s="41">
        <v>7547</v>
      </c>
      <c r="Y185" s="10">
        <f t="shared" si="59"/>
        <v>63.55368421052632</v>
      </c>
      <c r="Z185" s="10">
        <f t="shared" si="66"/>
        <v>5.421266997579214</v>
      </c>
      <c r="AA185" s="10">
        <f t="shared" si="60"/>
        <v>-2.9574386010029574</v>
      </c>
      <c r="AB185" s="41">
        <v>7085</v>
      </c>
      <c r="AC185" s="20">
        <f t="shared" si="61"/>
        <v>74.53971593897948</v>
      </c>
      <c r="AD185" s="40">
        <f t="shared" si="67"/>
        <v>5.089396671240061</v>
      </c>
      <c r="AE185" s="20">
        <f t="shared" si="62"/>
        <v>-2.167909417288042</v>
      </c>
    </row>
    <row r="186" spans="1:31" ht="11.25" customHeight="1" hidden="1">
      <c r="A186" s="3"/>
      <c r="B186" s="25">
        <v>11</v>
      </c>
      <c r="C186" s="26">
        <v>11389</v>
      </c>
      <c r="D186" s="27">
        <f t="shared" si="51"/>
        <v>92.4281772439539</v>
      </c>
      <c r="E186" s="27">
        <f t="shared" si="63"/>
        <v>8.937455858118183</v>
      </c>
      <c r="F186" s="27">
        <f t="shared" si="52"/>
        <v>8.260456273764259</v>
      </c>
      <c r="G186" s="28">
        <v>33988</v>
      </c>
      <c r="H186" s="27">
        <f t="shared" si="53"/>
        <v>80.61669829222011</v>
      </c>
      <c r="I186" s="27">
        <f t="shared" si="64"/>
        <v>26.671898297104292</v>
      </c>
      <c r="J186" s="27">
        <f t="shared" si="54"/>
        <v>6.132900324756433</v>
      </c>
      <c r="K186" s="27"/>
      <c r="L186" s="27"/>
      <c r="M186" s="27"/>
      <c r="N186" s="27"/>
      <c r="O186" s="28">
        <v>127430</v>
      </c>
      <c r="P186" s="27">
        <f t="shared" si="55"/>
        <v>59.721428102767916</v>
      </c>
      <c r="Q186" s="27">
        <f t="shared" si="56"/>
        <v>-2.3292889498654854</v>
      </c>
      <c r="R186" s="3"/>
      <c r="S186" s="25">
        <v>11</v>
      </c>
      <c r="T186" s="42">
        <v>8273</v>
      </c>
      <c r="U186" s="20">
        <f t="shared" si="57"/>
        <v>97.81272168361315</v>
      </c>
      <c r="V186" s="10">
        <f t="shared" si="65"/>
        <v>6.492191791571843</v>
      </c>
      <c r="W186" s="10">
        <f t="shared" si="58"/>
        <v>5.200915564598168</v>
      </c>
      <c r="X186" s="42">
        <v>7101</v>
      </c>
      <c r="Y186" s="10">
        <f t="shared" si="59"/>
        <v>59.7978947368421</v>
      </c>
      <c r="Z186" s="10">
        <f t="shared" si="66"/>
        <v>5.572471160637213</v>
      </c>
      <c r="AA186" s="10">
        <f t="shared" si="60"/>
        <v>9.684893419833179</v>
      </c>
      <c r="AB186" s="42">
        <v>7225</v>
      </c>
      <c r="AC186" s="10">
        <f t="shared" si="61"/>
        <v>76.01262493424514</v>
      </c>
      <c r="AD186" s="43">
        <f t="shared" si="67"/>
        <v>5.6697794867770535</v>
      </c>
      <c r="AE186" s="20">
        <f t="shared" si="62"/>
        <v>0.8233324030142338</v>
      </c>
    </row>
    <row r="187" spans="1:31" ht="11.25" customHeight="1" hidden="1">
      <c r="A187" s="3"/>
      <c r="B187" s="25">
        <v>12</v>
      </c>
      <c r="C187" s="22">
        <v>14686</v>
      </c>
      <c r="D187" s="20">
        <f t="shared" si="51"/>
        <v>119.18519720824541</v>
      </c>
      <c r="E187" s="20">
        <f t="shared" si="63"/>
        <v>9.62946934975182</v>
      </c>
      <c r="F187" s="20">
        <f t="shared" si="52"/>
        <v>10.554049984944294</v>
      </c>
      <c r="G187" s="2">
        <v>39727</v>
      </c>
      <c r="H187" s="20">
        <f t="shared" si="53"/>
        <v>94.22912713472485</v>
      </c>
      <c r="I187" s="20">
        <f t="shared" si="64"/>
        <v>26.048612886939303</v>
      </c>
      <c r="J187" s="20">
        <f t="shared" si="54"/>
        <v>2.8051652304427708</v>
      </c>
      <c r="K187" s="20"/>
      <c r="L187" s="20"/>
      <c r="M187" s="20"/>
      <c r="N187" s="20"/>
      <c r="O187" s="2">
        <v>152511</v>
      </c>
      <c r="P187" s="20">
        <f t="shared" si="55"/>
        <v>71.47590615538913</v>
      </c>
      <c r="Q187" s="20">
        <f t="shared" si="56"/>
        <v>-0.4711778794385021</v>
      </c>
      <c r="R187" s="3"/>
      <c r="S187" s="25">
        <v>12</v>
      </c>
      <c r="T187" s="41">
        <v>8634</v>
      </c>
      <c r="U187" s="10">
        <f t="shared" si="57"/>
        <v>102.08087018207614</v>
      </c>
      <c r="V187" s="10">
        <f t="shared" si="65"/>
        <v>5.661230993174263</v>
      </c>
      <c r="W187" s="10">
        <f t="shared" si="58"/>
        <v>-10.537768106931924</v>
      </c>
      <c r="X187" s="41">
        <v>8252</v>
      </c>
      <c r="Y187" s="10">
        <f t="shared" si="59"/>
        <v>69.49052631578947</v>
      </c>
      <c r="Z187" s="10">
        <f t="shared" si="66"/>
        <v>5.4107572568536035</v>
      </c>
      <c r="AA187" s="10">
        <f t="shared" si="60"/>
        <v>6.504904491481672</v>
      </c>
      <c r="AB187" s="41">
        <v>8155</v>
      </c>
      <c r="AC187" s="10">
        <f t="shared" si="61"/>
        <v>85.7969489742241</v>
      </c>
      <c r="AD187" s="43">
        <f t="shared" si="67"/>
        <v>5.347155287159615</v>
      </c>
      <c r="AE187" s="20">
        <f t="shared" si="62"/>
        <v>2.449748743718593</v>
      </c>
    </row>
    <row r="188" spans="1:31" ht="11.25" customHeight="1" hidden="1">
      <c r="A188" s="16"/>
      <c r="B188" s="6" t="s">
        <v>24</v>
      </c>
      <c r="C188" s="22">
        <f>SUM(C176:C187)</f>
        <v>156256</v>
      </c>
      <c r="D188" s="3"/>
      <c r="E188" s="20">
        <f t="shared" si="63"/>
        <v>9.765932859211594</v>
      </c>
      <c r="F188" s="3"/>
      <c r="G188" s="2">
        <f>SUM(G176:G187)</f>
        <v>432668</v>
      </c>
      <c r="H188" s="20"/>
      <c r="I188" s="20">
        <f t="shared" si="64"/>
        <v>27.04156408924689</v>
      </c>
      <c r="J188" s="20"/>
      <c r="K188" s="20"/>
      <c r="L188" s="20"/>
      <c r="M188" s="20"/>
      <c r="N188" s="20"/>
      <c r="O188" s="2">
        <f>SUM(O176:O187)</f>
        <v>1600011</v>
      </c>
      <c r="P188" s="20"/>
      <c r="Q188" s="20"/>
      <c r="R188" s="16"/>
      <c r="S188" s="6" t="s">
        <v>24</v>
      </c>
      <c r="T188" s="2">
        <f>SUM(T176:T187)</f>
        <v>108381</v>
      </c>
      <c r="U188" s="43"/>
      <c r="V188" s="10">
        <f t="shared" si="65"/>
        <v>6.773765930359228</v>
      </c>
      <c r="W188" s="10"/>
      <c r="X188" s="41">
        <f>SUM(X176:X187)</f>
        <v>82265</v>
      </c>
      <c r="Y188" s="10"/>
      <c r="Z188" s="10">
        <f t="shared" si="66"/>
        <v>5.14152715200083</v>
      </c>
      <c r="AA188" s="10"/>
      <c r="AB188" s="41">
        <f>SUM(AB176:AB187)</f>
        <v>85766</v>
      </c>
      <c r="AC188" s="10"/>
      <c r="AD188" s="43">
        <f t="shared" si="67"/>
        <v>5.360338147675234</v>
      </c>
      <c r="AE188" s="10"/>
    </row>
    <row r="189" spans="1:31" ht="11.25" customHeight="1" hidden="1">
      <c r="A189" s="6">
        <v>15</v>
      </c>
      <c r="B189" s="21" t="s">
        <v>21</v>
      </c>
      <c r="C189" s="22">
        <v>10678</v>
      </c>
      <c r="D189" s="20">
        <f aca="true" t="shared" si="68" ref="D189:D200">C189/$C$290*100</f>
        <v>86.65801006330142</v>
      </c>
      <c r="E189" s="20">
        <f t="shared" si="63"/>
        <v>9.763903366800168</v>
      </c>
      <c r="F189" s="20">
        <f aca="true" t="shared" si="69" ref="F189:F200">(C189-C176)/C176*100</f>
        <v>20.84653689452241</v>
      </c>
      <c r="G189" s="2">
        <v>28277</v>
      </c>
      <c r="H189" s="20">
        <f aca="true" t="shared" si="70" ref="H189:H200">G189/$G$290*100</f>
        <v>67.07068311195445</v>
      </c>
      <c r="I189" s="20">
        <f t="shared" si="64"/>
        <v>25.856330352407603</v>
      </c>
      <c r="J189" s="20">
        <f aca="true" t="shared" si="71" ref="J189:J200">(G189-G176)/G176*100</f>
        <v>11.125520710524247</v>
      </c>
      <c r="K189" s="20"/>
      <c r="L189" s="20"/>
      <c r="M189" s="20"/>
      <c r="N189" s="20"/>
      <c r="O189" s="2">
        <v>109362</v>
      </c>
      <c r="P189" s="20">
        <f aca="true" t="shared" si="72" ref="P189:P200">O189/$O$290*100</f>
        <v>51.25366726967672</v>
      </c>
      <c r="Q189" s="20">
        <f aca="true" t="shared" si="73" ref="Q189:Q200">(O189-O176)/O176*100</f>
        <v>0.7211339209239356</v>
      </c>
      <c r="R189" s="6">
        <v>15</v>
      </c>
      <c r="S189" s="21" t="s">
        <v>21</v>
      </c>
      <c r="T189" s="2">
        <v>7197</v>
      </c>
      <c r="U189" s="20">
        <f aca="true" t="shared" si="74" ref="U189:U200">T189/$T$290*100</f>
        <v>85.09103807046583</v>
      </c>
      <c r="V189" s="20">
        <f t="shared" si="65"/>
        <v>6.580896472266417</v>
      </c>
      <c r="W189" s="20">
        <f aca="true" t="shared" si="75" ref="W189:W200">(T189-T176)/T176*100</f>
        <v>13.42789598108747</v>
      </c>
      <c r="X189" s="2">
        <v>5560</v>
      </c>
      <c r="Y189" s="20">
        <f aca="true" t="shared" si="76" ref="Y189:Y200">X189/$X$290*100</f>
        <v>46.821052631578944</v>
      </c>
      <c r="Z189" s="20">
        <f t="shared" si="66"/>
        <v>5.084032845046726</v>
      </c>
      <c r="AA189" s="20">
        <f aca="true" t="shared" si="77" ref="AA189:AA200">(X189-X176)/X176*100</f>
        <v>16.537413540138335</v>
      </c>
      <c r="AB189" s="2">
        <v>4842</v>
      </c>
      <c r="AC189" s="20">
        <f aca="true" t="shared" si="78" ref="AC189:AC200">AB189/$AB$290*100</f>
        <v>50.941609679116254</v>
      </c>
      <c r="AD189" s="40">
        <f t="shared" si="67"/>
        <v>4.427497668294289</v>
      </c>
      <c r="AE189" s="20">
        <f aca="true" t="shared" si="79" ref="AE189:AE200">(AB189-AB176)/AB176*100</f>
        <v>-11.86749180924645</v>
      </c>
    </row>
    <row r="190" spans="1:31" ht="11.25" customHeight="1" hidden="1">
      <c r="A190" s="3"/>
      <c r="B190" s="21" t="s">
        <v>11</v>
      </c>
      <c r="C190" s="23">
        <v>11689</v>
      </c>
      <c r="D190" s="20">
        <f t="shared" si="68"/>
        <v>94.86284694043175</v>
      </c>
      <c r="E190" s="20">
        <f t="shared" si="63"/>
        <v>9.957746238904127</v>
      </c>
      <c r="F190" s="20">
        <f t="shared" si="69"/>
        <v>9.673484706323888</v>
      </c>
      <c r="G190" s="2">
        <v>30080</v>
      </c>
      <c r="H190" s="20">
        <f t="shared" si="70"/>
        <v>71.34724857685009</v>
      </c>
      <c r="I190" s="20">
        <f t="shared" si="64"/>
        <v>25.62486156781899</v>
      </c>
      <c r="J190" s="20">
        <f t="shared" si="71"/>
        <v>-1.1729145447974505</v>
      </c>
      <c r="K190" s="20"/>
      <c r="L190" s="20"/>
      <c r="M190" s="20"/>
      <c r="N190" s="20"/>
      <c r="O190" s="2">
        <v>117386</v>
      </c>
      <c r="P190" s="20">
        <f t="shared" si="72"/>
        <v>55.01420041804531</v>
      </c>
      <c r="Q190" s="20">
        <f t="shared" si="73"/>
        <v>-6.310807467296657</v>
      </c>
      <c r="R190" s="3"/>
      <c r="S190" s="21" t="s">
        <v>11</v>
      </c>
      <c r="T190" s="41">
        <v>6812</v>
      </c>
      <c r="U190" s="20">
        <f t="shared" si="74"/>
        <v>80.53913454717427</v>
      </c>
      <c r="V190" s="10">
        <f t="shared" si="65"/>
        <v>5.8030770279249655</v>
      </c>
      <c r="W190" s="10">
        <f t="shared" si="75"/>
        <v>-6.36426116838488</v>
      </c>
      <c r="X190" s="41">
        <v>6149</v>
      </c>
      <c r="Y190" s="10">
        <f t="shared" si="76"/>
        <v>51.78105263157895</v>
      </c>
      <c r="Z190" s="10">
        <f t="shared" si="66"/>
        <v>5.238273729405551</v>
      </c>
      <c r="AA190" s="10">
        <f t="shared" si="77"/>
        <v>-4.370139968895801</v>
      </c>
      <c r="AB190" s="41">
        <v>5430</v>
      </c>
      <c r="AC190" s="20">
        <f t="shared" si="78"/>
        <v>57.12782745923198</v>
      </c>
      <c r="AD190" s="40">
        <f t="shared" si="67"/>
        <v>4.625764571584345</v>
      </c>
      <c r="AE190" s="10">
        <f t="shared" si="79"/>
        <v>-10.60256832400395</v>
      </c>
    </row>
    <row r="191" spans="1:31" ht="11.25" customHeight="1" hidden="1">
      <c r="A191" s="3"/>
      <c r="B191" s="24" t="s">
        <v>12</v>
      </c>
      <c r="C191" s="22">
        <v>14046</v>
      </c>
      <c r="D191" s="20">
        <f t="shared" si="68"/>
        <v>113.99123518909269</v>
      </c>
      <c r="E191" s="20">
        <f t="shared" si="63"/>
        <v>8.975137221324097</v>
      </c>
      <c r="F191" s="20">
        <f t="shared" si="69"/>
        <v>-8.667663697249496</v>
      </c>
      <c r="G191" s="2">
        <v>38104</v>
      </c>
      <c r="H191" s="20">
        <f t="shared" si="70"/>
        <v>90.37950664136622</v>
      </c>
      <c r="I191" s="20">
        <f t="shared" si="64"/>
        <v>24.347759410603263</v>
      </c>
      <c r="J191" s="20">
        <f t="shared" si="71"/>
        <v>-11.425184220925637</v>
      </c>
      <c r="K191" s="20"/>
      <c r="L191" s="20"/>
      <c r="M191" s="20"/>
      <c r="N191" s="20"/>
      <c r="O191" s="2">
        <v>156499</v>
      </c>
      <c r="P191" s="20">
        <f t="shared" si="72"/>
        <v>73.34492487369594</v>
      </c>
      <c r="Q191" s="20">
        <f t="shared" si="73"/>
        <v>-13.529775783762279</v>
      </c>
      <c r="R191" s="3"/>
      <c r="S191" s="24" t="s">
        <v>12</v>
      </c>
      <c r="T191" s="41">
        <v>9076</v>
      </c>
      <c r="U191" s="20">
        <f t="shared" si="74"/>
        <v>107.30669188933555</v>
      </c>
      <c r="V191" s="10">
        <f t="shared" si="65"/>
        <v>5.799398079220953</v>
      </c>
      <c r="W191" s="10">
        <f t="shared" si="75"/>
        <v>-9.682555478157031</v>
      </c>
      <c r="X191" s="41">
        <v>8213</v>
      </c>
      <c r="Y191" s="10">
        <f t="shared" si="76"/>
        <v>69.1621052631579</v>
      </c>
      <c r="Z191" s="10">
        <f t="shared" si="66"/>
        <v>5.247956855954351</v>
      </c>
      <c r="AA191" s="10">
        <f t="shared" si="77"/>
        <v>-5.46731123388582</v>
      </c>
      <c r="AB191" s="41">
        <v>6769</v>
      </c>
      <c r="AC191" s="20">
        <f t="shared" si="78"/>
        <v>71.21514992109415</v>
      </c>
      <c r="AD191" s="40">
        <f t="shared" si="67"/>
        <v>4.32526725410386</v>
      </c>
      <c r="AE191" s="20">
        <f t="shared" si="79"/>
        <v>-23.969448500505447</v>
      </c>
    </row>
    <row r="192" spans="1:31" ht="11.25" customHeight="1" hidden="1">
      <c r="A192" s="3"/>
      <c r="B192" s="24" t="s">
        <v>13</v>
      </c>
      <c r="C192" s="22">
        <v>21470</v>
      </c>
      <c r="D192" s="20">
        <f t="shared" si="68"/>
        <v>174.2411946112644</v>
      </c>
      <c r="E192" s="20">
        <f t="shared" si="63"/>
        <v>12.506189019950487</v>
      </c>
      <c r="F192" s="20">
        <f t="shared" si="69"/>
        <v>2.3014246914756753</v>
      </c>
      <c r="G192" s="2">
        <v>54361</v>
      </c>
      <c r="H192" s="20">
        <f t="shared" si="70"/>
        <v>128.9397533206831</v>
      </c>
      <c r="I192" s="20">
        <f t="shared" si="64"/>
        <v>31.66506480267948</v>
      </c>
      <c r="J192" s="20">
        <f t="shared" si="71"/>
        <v>5.067743868261853</v>
      </c>
      <c r="K192" s="20"/>
      <c r="L192" s="20"/>
      <c r="M192" s="20"/>
      <c r="N192" s="20"/>
      <c r="O192" s="2">
        <v>171675</v>
      </c>
      <c r="P192" s="20">
        <f t="shared" si="72"/>
        <v>80.4573190735516</v>
      </c>
      <c r="Q192" s="20">
        <f t="shared" si="73"/>
        <v>4.590593395881565</v>
      </c>
      <c r="R192" s="3"/>
      <c r="S192" s="24" t="s">
        <v>13</v>
      </c>
      <c r="T192" s="41">
        <v>13472</v>
      </c>
      <c r="U192" s="20">
        <f t="shared" si="74"/>
        <v>159.28115393710095</v>
      </c>
      <c r="V192" s="10">
        <f t="shared" si="65"/>
        <v>7.847386049220911</v>
      </c>
      <c r="W192" s="10">
        <f t="shared" si="75"/>
        <v>1.4152363745859682</v>
      </c>
      <c r="X192" s="41">
        <v>9502</v>
      </c>
      <c r="Y192" s="10">
        <f t="shared" si="76"/>
        <v>80.01684210526315</v>
      </c>
      <c r="Z192" s="10">
        <f t="shared" si="66"/>
        <v>5.534876947720985</v>
      </c>
      <c r="AA192" s="10">
        <f t="shared" si="77"/>
        <v>21.15262017085299</v>
      </c>
      <c r="AB192" s="41">
        <v>9917</v>
      </c>
      <c r="AC192" s="20">
        <f t="shared" si="78"/>
        <v>104.33456075749605</v>
      </c>
      <c r="AD192" s="40">
        <f t="shared" si="67"/>
        <v>5.776612785787098</v>
      </c>
      <c r="AE192" s="20">
        <f t="shared" si="79"/>
        <v>3.033766233766234</v>
      </c>
    </row>
    <row r="193" spans="1:31" ht="11.25" customHeight="1" hidden="1">
      <c r="A193" s="3"/>
      <c r="B193" s="24" t="s">
        <v>14</v>
      </c>
      <c r="C193" s="22">
        <v>16757</v>
      </c>
      <c r="D193" s="20">
        <f t="shared" si="68"/>
        <v>135.99253367959747</v>
      </c>
      <c r="E193" s="20">
        <f t="shared" si="63"/>
        <v>12.377111539512656</v>
      </c>
      <c r="F193" s="20">
        <f t="shared" si="69"/>
        <v>14.907769320441611</v>
      </c>
      <c r="G193" s="2">
        <v>45897</v>
      </c>
      <c r="H193" s="20">
        <f t="shared" si="70"/>
        <v>108.86385199240986</v>
      </c>
      <c r="I193" s="20">
        <f t="shared" si="64"/>
        <v>33.900596069046514</v>
      </c>
      <c r="J193" s="20">
        <f t="shared" si="71"/>
        <v>11.834795321637428</v>
      </c>
      <c r="K193" s="20"/>
      <c r="L193" s="20"/>
      <c r="M193" s="20"/>
      <c r="N193" s="20"/>
      <c r="O193" s="2">
        <v>135387</v>
      </c>
      <c r="P193" s="20">
        <f t="shared" si="72"/>
        <v>63.45056098681189</v>
      </c>
      <c r="Q193" s="20">
        <f t="shared" si="73"/>
        <v>2.9394545357775566</v>
      </c>
      <c r="R193" s="3"/>
      <c r="S193" s="24" t="s">
        <v>14</v>
      </c>
      <c r="T193" s="41">
        <v>12335</v>
      </c>
      <c r="U193" s="20">
        <f t="shared" si="74"/>
        <v>145.83825963584772</v>
      </c>
      <c r="V193" s="10">
        <f t="shared" si="65"/>
        <v>9.110919069039126</v>
      </c>
      <c r="W193" s="10">
        <f t="shared" si="75"/>
        <v>0.2112275570720611</v>
      </c>
      <c r="X193" s="41">
        <v>8768</v>
      </c>
      <c r="Y193" s="10">
        <f t="shared" si="76"/>
        <v>73.83578947368422</v>
      </c>
      <c r="Z193" s="10">
        <f t="shared" si="66"/>
        <v>6.4762495660587795</v>
      </c>
      <c r="AA193" s="10">
        <f t="shared" si="77"/>
        <v>36.318407960199</v>
      </c>
      <c r="AB193" s="41">
        <v>8037</v>
      </c>
      <c r="AC193" s="20">
        <f t="shared" si="78"/>
        <v>84.55549710678591</v>
      </c>
      <c r="AD193" s="40">
        <f t="shared" si="67"/>
        <v>5.93631589443595</v>
      </c>
      <c r="AE193" s="20">
        <f t="shared" si="79"/>
        <v>4.1601866251944015</v>
      </c>
    </row>
    <row r="194" spans="1:31" ht="11.25" customHeight="1" hidden="1">
      <c r="A194" s="3"/>
      <c r="B194" s="24" t="s">
        <v>15</v>
      </c>
      <c r="C194" s="22">
        <v>12259</v>
      </c>
      <c r="D194" s="20">
        <f t="shared" si="68"/>
        <v>99.48871936373965</v>
      </c>
      <c r="E194" s="20">
        <f t="shared" si="63"/>
        <v>10.272847637722695</v>
      </c>
      <c r="F194" s="20">
        <f t="shared" si="69"/>
        <v>14.677268475210479</v>
      </c>
      <c r="G194" s="2">
        <v>33805</v>
      </c>
      <c r="H194" s="20">
        <f t="shared" si="70"/>
        <v>80.1826375711575</v>
      </c>
      <c r="I194" s="20">
        <f t="shared" si="64"/>
        <v>28.328054033217693</v>
      </c>
      <c r="J194" s="20">
        <f t="shared" si="71"/>
        <v>12.145037154989383</v>
      </c>
      <c r="K194" s="20"/>
      <c r="L194" s="20"/>
      <c r="M194" s="20"/>
      <c r="N194" s="20"/>
      <c r="O194" s="2">
        <v>119334</v>
      </c>
      <c r="P194" s="20">
        <f t="shared" si="72"/>
        <v>55.927151386766894</v>
      </c>
      <c r="Q194" s="20">
        <f t="shared" si="73"/>
        <v>5.12989930491318</v>
      </c>
      <c r="R194" s="3"/>
      <c r="S194" s="24" t="s">
        <v>15</v>
      </c>
      <c r="T194" s="41">
        <v>8496</v>
      </c>
      <c r="U194" s="20">
        <f t="shared" si="74"/>
        <v>100.44927878931189</v>
      </c>
      <c r="V194" s="10">
        <f t="shared" si="65"/>
        <v>7.119513298808386</v>
      </c>
      <c r="W194" s="10">
        <f t="shared" si="75"/>
        <v>20.3229004390313</v>
      </c>
      <c r="X194" s="41">
        <v>6697</v>
      </c>
      <c r="Y194" s="10">
        <f t="shared" si="76"/>
        <v>56.39578947368421</v>
      </c>
      <c r="Z194" s="10">
        <f t="shared" si="66"/>
        <v>5.61197982134178</v>
      </c>
      <c r="AA194" s="10">
        <f t="shared" si="77"/>
        <v>10.71251446520086</v>
      </c>
      <c r="AB194" s="41">
        <v>6353</v>
      </c>
      <c r="AC194" s="20">
        <f t="shared" si="78"/>
        <v>66.83850604944766</v>
      </c>
      <c r="AD194" s="40">
        <f t="shared" si="67"/>
        <v>5.32371327534483</v>
      </c>
      <c r="AE194" s="20">
        <f t="shared" si="79"/>
        <v>0.14186633039092056</v>
      </c>
    </row>
    <row r="195" spans="1:31" ht="11.25" customHeight="1" hidden="1">
      <c r="A195" s="3"/>
      <c r="B195" s="24" t="s">
        <v>16</v>
      </c>
      <c r="C195" s="22">
        <v>13362</v>
      </c>
      <c r="D195" s="20">
        <f t="shared" si="68"/>
        <v>108.44018828112318</v>
      </c>
      <c r="E195" s="20">
        <f t="shared" si="63"/>
        <v>10.236884040205933</v>
      </c>
      <c r="F195" s="20">
        <f t="shared" si="69"/>
        <v>4.2358998361806695</v>
      </c>
      <c r="G195" s="2">
        <v>36178</v>
      </c>
      <c r="H195" s="20">
        <f t="shared" si="70"/>
        <v>85.8111954459203</v>
      </c>
      <c r="I195" s="20">
        <f t="shared" si="64"/>
        <v>27.716658494729103</v>
      </c>
      <c r="J195" s="20">
        <f t="shared" si="71"/>
        <v>0.3801226381066008</v>
      </c>
      <c r="K195" s="20"/>
      <c r="L195" s="20"/>
      <c r="M195" s="20"/>
      <c r="N195" s="20"/>
      <c r="O195" s="2">
        <v>130528</v>
      </c>
      <c r="P195" s="20">
        <f t="shared" si="72"/>
        <v>61.1733388322851</v>
      </c>
      <c r="Q195" s="20">
        <f t="shared" si="73"/>
        <v>-0.4142792837469768</v>
      </c>
      <c r="R195" s="3"/>
      <c r="S195" s="24" t="s">
        <v>16</v>
      </c>
      <c r="T195" s="41">
        <v>8773</v>
      </c>
      <c r="U195" s="20">
        <f t="shared" si="74"/>
        <v>103.72428470087492</v>
      </c>
      <c r="V195" s="10">
        <f t="shared" si="65"/>
        <v>6.721163275312576</v>
      </c>
      <c r="W195" s="10">
        <f t="shared" si="75"/>
        <v>1.586382584529875</v>
      </c>
      <c r="X195" s="41">
        <v>7508</v>
      </c>
      <c r="Y195" s="10">
        <f t="shared" si="76"/>
        <v>63.22526315789474</v>
      </c>
      <c r="Z195" s="10">
        <f t="shared" si="66"/>
        <v>5.7520225545476835</v>
      </c>
      <c r="AA195" s="10">
        <f t="shared" si="77"/>
        <v>6.3154913622203335</v>
      </c>
      <c r="AB195" s="41">
        <v>6535</v>
      </c>
      <c r="AC195" s="20">
        <f t="shared" si="78"/>
        <v>68.753287743293</v>
      </c>
      <c r="AD195" s="40">
        <f t="shared" si="67"/>
        <v>5.006588624662908</v>
      </c>
      <c r="AE195" s="10">
        <f t="shared" si="79"/>
        <v>-13.144603934077617</v>
      </c>
    </row>
    <row r="196" spans="1:31" ht="11.25" customHeight="1" hidden="1">
      <c r="A196" s="3"/>
      <c r="B196" s="24" t="s">
        <v>22</v>
      </c>
      <c r="C196" s="22">
        <v>12516</v>
      </c>
      <c r="D196" s="20">
        <f t="shared" si="68"/>
        <v>101.57441973705568</v>
      </c>
      <c r="E196" s="20">
        <f t="shared" si="63"/>
        <v>10.594210259014728</v>
      </c>
      <c r="F196" s="20">
        <f t="shared" si="69"/>
        <v>11.720074979916093</v>
      </c>
      <c r="G196" s="2">
        <v>33490</v>
      </c>
      <c r="H196" s="20">
        <f t="shared" si="70"/>
        <v>79.43548387096774</v>
      </c>
      <c r="I196" s="20">
        <f t="shared" si="64"/>
        <v>28.347723040460473</v>
      </c>
      <c r="J196" s="20">
        <f t="shared" si="71"/>
        <v>3.4599938214396047</v>
      </c>
      <c r="K196" s="20"/>
      <c r="L196" s="20"/>
      <c r="M196" s="20"/>
      <c r="N196" s="20"/>
      <c r="O196" s="2">
        <v>118140</v>
      </c>
      <c r="P196" s="20">
        <f t="shared" si="72"/>
        <v>55.3675705568626</v>
      </c>
      <c r="Q196" s="20">
        <f t="shared" si="73"/>
        <v>1.8202502844141069</v>
      </c>
      <c r="R196" s="3"/>
      <c r="S196" s="24" t="s">
        <v>22</v>
      </c>
      <c r="T196" s="41">
        <v>8292</v>
      </c>
      <c r="U196" s="20">
        <f t="shared" si="74"/>
        <v>98.03736107826909</v>
      </c>
      <c r="V196" s="10">
        <f t="shared" si="65"/>
        <v>7.018791264601321</v>
      </c>
      <c r="W196" s="10">
        <f t="shared" si="75"/>
        <v>-3.322840153899965</v>
      </c>
      <c r="X196" s="41">
        <v>6811</v>
      </c>
      <c r="Y196" s="10">
        <f t="shared" si="76"/>
        <v>57.35578947368422</v>
      </c>
      <c r="Z196" s="10">
        <f t="shared" si="66"/>
        <v>5.765193837819536</v>
      </c>
      <c r="AA196" s="10">
        <f t="shared" si="77"/>
        <v>5.2867522028134175</v>
      </c>
      <c r="AB196" s="41">
        <v>5871</v>
      </c>
      <c r="AC196" s="20">
        <f t="shared" si="78"/>
        <v>61.76749079431878</v>
      </c>
      <c r="AD196" s="40">
        <f t="shared" si="67"/>
        <v>4.9695276790248855</v>
      </c>
      <c r="AE196" s="20">
        <f t="shared" si="79"/>
        <v>-4.084299950988401</v>
      </c>
    </row>
    <row r="197" spans="1:31" ht="11.25" customHeight="1" hidden="1">
      <c r="A197" s="3"/>
      <c r="B197" s="24" t="s">
        <v>23</v>
      </c>
      <c r="C197" s="22">
        <v>12637</v>
      </c>
      <c r="D197" s="20">
        <f t="shared" si="68"/>
        <v>102.55640318130175</v>
      </c>
      <c r="E197" s="20">
        <f t="shared" si="63"/>
        <v>10.344545313152317</v>
      </c>
      <c r="F197" s="20">
        <f t="shared" si="69"/>
        <v>11.23140568611918</v>
      </c>
      <c r="G197" s="2">
        <v>33426</v>
      </c>
      <c r="H197" s="20">
        <f t="shared" si="70"/>
        <v>79.28368121442125</v>
      </c>
      <c r="I197" s="20">
        <f t="shared" si="64"/>
        <v>27.362251455047026</v>
      </c>
      <c r="J197" s="20">
        <f t="shared" si="71"/>
        <v>11.695515605159393</v>
      </c>
      <c r="K197" s="20"/>
      <c r="L197" s="20"/>
      <c r="M197" s="20"/>
      <c r="N197" s="20"/>
      <c r="O197" s="2">
        <v>122161</v>
      </c>
      <c r="P197" s="20">
        <f t="shared" si="72"/>
        <v>57.25205507700095</v>
      </c>
      <c r="Q197" s="20">
        <f t="shared" si="73"/>
        <v>11.328715939123303</v>
      </c>
      <c r="R197" s="3"/>
      <c r="S197" s="24" t="s">
        <v>23</v>
      </c>
      <c r="T197" s="41">
        <v>7665</v>
      </c>
      <c r="U197" s="20">
        <f t="shared" si="74"/>
        <v>90.62426105462285</v>
      </c>
      <c r="V197" s="10">
        <f t="shared" si="65"/>
        <v>6.274506593757419</v>
      </c>
      <c r="W197" s="10">
        <f t="shared" si="75"/>
        <v>2.9688339602364318</v>
      </c>
      <c r="X197" s="41">
        <v>6824</v>
      </c>
      <c r="Y197" s="10">
        <f t="shared" si="76"/>
        <v>57.46526315789474</v>
      </c>
      <c r="Z197" s="10">
        <f t="shared" si="66"/>
        <v>5.586070840939416</v>
      </c>
      <c r="AA197" s="10">
        <f t="shared" si="77"/>
        <v>21.40188578544743</v>
      </c>
      <c r="AB197" s="2">
        <v>6300</v>
      </c>
      <c r="AC197" s="20">
        <f t="shared" si="78"/>
        <v>66.28090478695424</v>
      </c>
      <c r="AD197" s="40">
        <f t="shared" si="67"/>
        <v>5.157128707197878</v>
      </c>
      <c r="AE197" s="20">
        <f t="shared" si="79"/>
        <v>14.545454545454545</v>
      </c>
    </row>
    <row r="198" spans="1:31" ht="11.25" customHeight="1" hidden="1">
      <c r="A198" s="3"/>
      <c r="B198" s="25">
        <v>10</v>
      </c>
      <c r="C198" s="22">
        <v>17002</v>
      </c>
      <c r="D198" s="20">
        <f t="shared" si="68"/>
        <v>137.98084726505436</v>
      </c>
      <c r="E198" s="20">
        <f t="shared" si="63"/>
        <v>11.613943289638167</v>
      </c>
      <c r="F198" s="20">
        <f t="shared" si="69"/>
        <v>24.42005122575924</v>
      </c>
      <c r="G198" s="2">
        <v>44517</v>
      </c>
      <c r="H198" s="20">
        <f t="shared" si="70"/>
        <v>105.59060721062619</v>
      </c>
      <c r="I198" s="20">
        <f t="shared" si="64"/>
        <v>30.40924087900378</v>
      </c>
      <c r="J198" s="20">
        <f t="shared" si="71"/>
        <v>14.761155938233095</v>
      </c>
      <c r="K198" s="20"/>
      <c r="L198" s="20"/>
      <c r="M198" s="20"/>
      <c r="N198" s="20"/>
      <c r="O198" s="2">
        <v>146393</v>
      </c>
      <c r="P198" s="20">
        <f t="shared" si="72"/>
        <v>68.60864022795654</v>
      </c>
      <c r="Q198" s="20">
        <f t="shared" si="73"/>
        <v>5.159075073090488</v>
      </c>
      <c r="R198" s="3"/>
      <c r="S198" s="25">
        <v>10</v>
      </c>
      <c r="T198" s="41">
        <v>11062</v>
      </c>
      <c r="U198" s="10">
        <f t="shared" si="74"/>
        <v>130.78742019389927</v>
      </c>
      <c r="V198" s="10">
        <f t="shared" si="65"/>
        <v>7.556372230912681</v>
      </c>
      <c r="W198" s="10">
        <f t="shared" si="75"/>
        <v>5.4126167333714506</v>
      </c>
      <c r="X198" s="41">
        <v>8579</v>
      </c>
      <c r="Y198" s="10">
        <f t="shared" si="76"/>
        <v>72.24421052631578</v>
      </c>
      <c r="Z198" s="10">
        <f t="shared" si="66"/>
        <v>5.860252880943761</v>
      </c>
      <c r="AA198" s="10">
        <f t="shared" si="77"/>
        <v>13.674307671922618</v>
      </c>
      <c r="AB198" s="41">
        <v>7874</v>
      </c>
      <c r="AC198" s="20">
        <f t="shared" si="78"/>
        <v>82.84061020515519</v>
      </c>
      <c r="AD198" s="40">
        <f t="shared" si="67"/>
        <v>5.378672477509171</v>
      </c>
      <c r="AE198" s="20">
        <f t="shared" si="79"/>
        <v>11.13620324629499</v>
      </c>
    </row>
    <row r="199" spans="1:31" ht="11.25" customHeight="1" hidden="1">
      <c r="A199" s="3"/>
      <c r="B199" s="25">
        <v>11</v>
      </c>
      <c r="C199" s="26">
        <v>12321</v>
      </c>
      <c r="D199" s="27">
        <f t="shared" si="68"/>
        <v>99.99188443434507</v>
      </c>
      <c r="E199" s="27">
        <f t="shared" si="63"/>
        <v>10.580779238623581</v>
      </c>
      <c r="F199" s="27">
        <f t="shared" si="69"/>
        <v>8.183334796733691</v>
      </c>
      <c r="G199" s="28">
        <v>32737</v>
      </c>
      <c r="H199" s="27">
        <f t="shared" si="70"/>
        <v>77.64943074003796</v>
      </c>
      <c r="I199" s="27">
        <f t="shared" si="64"/>
        <v>28.113218889280102</v>
      </c>
      <c r="J199" s="27">
        <f t="shared" si="71"/>
        <v>-3.680710839119689</v>
      </c>
      <c r="K199" s="27"/>
      <c r="L199" s="27"/>
      <c r="M199" s="27"/>
      <c r="N199" s="27"/>
      <c r="O199" s="28">
        <v>116447</v>
      </c>
      <c r="P199" s="27">
        <f t="shared" si="72"/>
        <v>54.574128056839164</v>
      </c>
      <c r="Q199" s="27">
        <f t="shared" si="73"/>
        <v>-8.618849564466766</v>
      </c>
      <c r="R199" s="3"/>
      <c r="S199" s="25">
        <v>11</v>
      </c>
      <c r="T199" s="42">
        <v>8454</v>
      </c>
      <c r="U199" s="20">
        <f t="shared" si="74"/>
        <v>99.9527074958619</v>
      </c>
      <c r="V199" s="10">
        <f t="shared" si="65"/>
        <v>7.259955172739529</v>
      </c>
      <c r="W199" s="10">
        <f t="shared" si="75"/>
        <v>2.1878399613199564</v>
      </c>
      <c r="X199" s="42">
        <v>5993</v>
      </c>
      <c r="Y199" s="10">
        <f t="shared" si="76"/>
        <v>50.467368421052626</v>
      </c>
      <c r="Z199" s="10">
        <f t="shared" si="66"/>
        <v>5.1465473563080195</v>
      </c>
      <c r="AA199" s="10">
        <f t="shared" si="77"/>
        <v>-15.603436135755528</v>
      </c>
      <c r="AB199" s="42">
        <v>5969</v>
      </c>
      <c r="AC199" s="10">
        <f t="shared" si="78"/>
        <v>62.79852709100473</v>
      </c>
      <c r="AD199" s="43">
        <f t="shared" si="67"/>
        <v>5.125937121608972</v>
      </c>
      <c r="AE199" s="20">
        <f t="shared" si="79"/>
        <v>-17.3840830449827</v>
      </c>
    </row>
    <row r="200" spans="1:31" ht="11.25" customHeight="1" hidden="1">
      <c r="A200" s="3"/>
      <c r="B200" s="25">
        <v>12</v>
      </c>
      <c r="C200" s="22">
        <v>15831</v>
      </c>
      <c r="D200" s="20">
        <f t="shared" si="68"/>
        <v>128.47751988313584</v>
      </c>
      <c r="E200" s="20">
        <f t="shared" si="63"/>
        <v>9.612897349485381</v>
      </c>
      <c r="F200" s="20">
        <f t="shared" si="69"/>
        <v>7.79654092332834</v>
      </c>
      <c r="G200" s="2">
        <v>44035</v>
      </c>
      <c r="H200" s="20">
        <f t="shared" si="70"/>
        <v>104.44734345351043</v>
      </c>
      <c r="I200" s="20">
        <f t="shared" si="64"/>
        <v>26.73892582809606</v>
      </c>
      <c r="J200" s="20">
        <f t="shared" si="71"/>
        <v>10.844010370780577</v>
      </c>
      <c r="K200" s="20"/>
      <c r="L200" s="20"/>
      <c r="M200" s="20"/>
      <c r="N200" s="20"/>
      <c r="O200" s="2">
        <v>164685</v>
      </c>
      <c r="P200" s="20">
        <f t="shared" si="72"/>
        <v>77.18138104923749</v>
      </c>
      <c r="Q200" s="20">
        <f t="shared" si="73"/>
        <v>7.982375041800263</v>
      </c>
      <c r="R200" s="3"/>
      <c r="S200" s="25">
        <v>12</v>
      </c>
      <c r="T200" s="41">
        <v>10452</v>
      </c>
      <c r="U200" s="10">
        <f t="shared" si="74"/>
        <v>123.57531331283991</v>
      </c>
      <c r="V200" s="10">
        <f t="shared" si="65"/>
        <v>6.346661808907915</v>
      </c>
      <c r="W200" s="10">
        <f t="shared" si="75"/>
        <v>21.05628908964559</v>
      </c>
      <c r="X200" s="41">
        <v>9275</v>
      </c>
      <c r="Y200" s="10">
        <f t="shared" si="76"/>
        <v>78.10526315789474</v>
      </c>
      <c r="Z200" s="10">
        <f t="shared" si="66"/>
        <v>5.631964052585238</v>
      </c>
      <c r="AA200" s="10">
        <f t="shared" si="77"/>
        <v>12.396994667959282</v>
      </c>
      <c r="AB200" s="41">
        <v>8477</v>
      </c>
      <c r="AC200" s="10">
        <f t="shared" si="78"/>
        <v>89.18463966333509</v>
      </c>
      <c r="AD200" s="43">
        <f t="shared" si="67"/>
        <v>5.147402617117527</v>
      </c>
      <c r="AE200" s="20">
        <f t="shared" si="79"/>
        <v>3.9484978540772535</v>
      </c>
    </row>
    <row r="201" spans="1:31" ht="11.25" customHeight="1" hidden="1">
      <c r="A201" s="16"/>
      <c r="B201" s="6" t="s">
        <v>24</v>
      </c>
      <c r="C201" s="22">
        <f>SUM(C189:C200)</f>
        <v>170568</v>
      </c>
      <c r="D201" s="3"/>
      <c r="E201" s="20">
        <f t="shared" si="63"/>
        <v>10.60748247664641</v>
      </c>
      <c r="F201" s="3"/>
      <c r="G201" s="2">
        <f>SUM(G189:G200)</f>
        <v>454907</v>
      </c>
      <c r="H201" s="3"/>
      <c r="I201" s="20">
        <f t="shared" si="64"/>
        <v>28.29028909879807</v>
      </c>
      <c r="J201" s="3"/>
      <c r="K201" s="3"/>
      <c r="L201" s="3"/>
      <c r="M201" s="3"/>
      <c r="N201" s="3"/>
      <c r="O201" s="2">
        <f>SUM(O189:O200)</f>
        <v>1607997</v>
      </c>
      <c r="P201" s="3"/>
      <c r="Q201" s="29"/>
      <c r="R201" s="16"/>
      <c r="S201" s="6" t="s">
        <v>24</v>
      </c>
      <c r="T201" s="2">
        <f>SUM(T189:T200)</f>
        <v>112086</v>
      </c>
      <c r="U201" s="3"/>
      <c r="V201" s="10">
        <f t="shared" si="65"/>
        <v>6.970535392789912</v>
      </c>
      <c r="W201" s="3"/>
      <c r="X201" s="41">
        <f>SUM(X189:X200)</f>
        <v>89879</v>
      </c>
      <c r="Y201" s="20"/>
      <c r="Z201" s="10">
        <f t="shared" si="66"/>
        <v>5.589500477923777</v>
      </c>
      <c r="AA201" s="20"/>
      <c r="AB201" s="41">
        <f>SUM(AB189:AB200)</f>
        <v>82374</v>
      </c>
      <c r="AC201" s="20"/>
      <c r="AD201" s="43">
        <f t="shared" si="67"/>
        <v>5.122770751437969</v>
      </c>
      <c r="AE201" s="20"/>
    </row>
    <row r="202" spans="1:31" ht="11.25" customHeight="1" hidden="1">
      <c r="A202" s="6">
        <v>16</v>
      </c>
      <c r="B202" s="21" t="s">
        <v>21</v>
      </c>
      <c r="C202" s="22">
        <v>12972</v>
      </c>
      <c r="D202" s="20">
        <f aca="true" t="shared" si="80" ref="D202:D213">C202/$C$290*100</f>
        <v>105.27511767570199</v>
      </c>
      <c r="E202" s="20">
        <f t="shared" si="63"/>
        <v>10.99368617314293</v>
      </c>
      <c r="F202" s="20">
        <f aca="true" t="shared" si="81" ref="F202:F213">(C202-C189)/C189*100</f>
        <v>21.48342386214647</v>
      </c>
      <c r="G202" s="2">
        <v>35240</v>
      </c>
      <c r="H202" s="20">
        <f aca="true" t="shared" si="82" ref="H202:H213">G202/$G$290*100</f>
        <v>83.58633776091081</v>
      </c>
      <c r="I202" s="20">
        <f t="shared" si="64"/>
        <v>29.86567227424891</v>
      </c>
      <c r="J202" s="20">
        <f aca="true" t="shared" si="83" ref="J202:J213">(G202-G189)/G189*100</f>
        <v>24.62425292640662</v>
      </c>
      <c r="K202" s="20"/>
      <c r="L202" s="20"/>
      <c r="M202" s="20"/>
      <c r="N202" s="20"/>
      <c r="O202" s="2">
        <v>117995</v>
      </c>
      <c r="P202" s="20">
        <f aca="true" t="shared" si="84" ref="P202:P213">O202/$O$290*100</f>
        <v>55.2996147609362</v>
      </c>
      <c r="Q202" s="20">
        <f aca="true" t="shared" si="85" ref="Q202:Q213">(O202-O189)/O189*100</f>
        <v>7.893966825771291</v>
      </c>
      <c r="R202" s="6">
        <v>16</v>
      </c>
      <c r="S202" s="21" t="s">
        <v>21</v>
      </c>
      <c r="T202" s="2">
        <v>9249</v>
      </c>
      <c r="U202" s="20">
        <f aca="true" t="shared" si="86" ref="U202:U213">T202/$T$290*100</f>
        <v>109.3520926933081</v>
      </c>
      <c r="V202" s="20">
        <f t="shared" si="65"/>
        <v>7.838467731683546</v>
      </c>
      <c r="W202" s="20">
        <f aca="true" t="shared" si="87" ref="W202:W213">(T202-T189)/T189*100</f>
        <v>28.511879949979157</v>
      </c>
      <c r="X202" s="2">
        <v>6619</v>
      </c>
      <c r="Y202" s="20">
        <f aca="true" t="shared" si="88" ref="Y202:Y213">X202/$X$290*100</f>
        <v>55.73894736842105</v>
      </c>
      <c r="Z202" s="20">
        <f t="shared" si="66"/>
        <v>5.609559727107081</v>
      </c>
      <c r="AA202" s="20">
        <f aca="true" t="shared" si="89" ref="AA202:AA213">(X202-X189)/X189*100</f>
        <v>19.046762589928058</v>
      </c>
      <c r="AB202" s="2">
        <v>6400</v>
      </c>
      <c r="AC202" s="20">
        <f aca="true" t="shared" si="90" ref="AC202:AC213">AB202/$AB$290*100</f>
        <v>67.33298264071541</v>
      </c>
      <c r="AD202" s="40">
        <f t="shared" si="67"/>
        <v>5.423958642315353</v>
      </c>
      <c r="AE202" s="20">
        <f aca="true" t="shared" si="91" ref="AE202:AE213">(AB202-AB189)/AB189*100</f>
        <v>32.176786451879394</v>
      </c>
    </row>
    <row r="203" spans="1:31" ht="11.25" customHeight="1" hidden="1">
      <c r="A203" s="3"/>
      <c r="B203" s="21" t="s">
        <v>11</v>
      </c>
      <c r="C203" s="23">
        <v>11047</v>
      </c>
      <c r="D203" s="20">
        <f t="shared" si="80"/>
        <v>89.65265378996916</v>
      </c>
      <c r="E203" s="20">
        <f t="shared" si="63"/>
        <v>9.51572890466182</v>
      </c>
      <c r="F203" s="20">
        <f t="shared" si="81"/>
        <v>-5.492343228676534</v>
      </c>
      <c r="G203" s="2">
        <v>29079</v>
      </c>
      <c r="H203" s="20">
        <f t="shared" si="82"/>
        <v>68.97296015180265</v>
      </c>
      <c r="I203" s="20">
        <f t="shared" si="64"/>
        <v>25.048237604658375</v>
      </c>
      <c r="J203" s="20">
        <f t="shared" si="83"/>
        <v>-3.3277925531914896</v>
      </c>
      <c r="K203" s="20"/>
      <c r="L203" s="20"/>
      <c r="M203" s="20"/>
      <c r="N203" s="20"/>
      <c r="O203" s="2">
        <v>116092</v>
      </c>
      <c r="P203" s="20">
        <f t="shared" si="84"/>
        <v>54.40775352198487</v>
      </c>
      <c r="Q203" s="20">
        <f t="shared" si="85"/>
        <v>-1.1023461060092343</v>
      </c>
      <c r="R203" s="3"/>
      <c r="S203" s="21" t="s">
        <v>11</v>
      </c>
      <c r="T203" s="41">
        <v>6899</v>
      </c>
      <c r="U203" s="20">
        <f t="shared" si="86"/>
        <v>81.56774651217782</v>
      </c>
      <c r="V203" s="10">
        <f t="shared" si="65"/>
        <v>5.942700616752231</v>
      </c>
      <c r="W203" s="10">
        <f t="shared" si="87"/>
        <v>1.2771579565472695</v>
      </c>
      <c r="X203" s="41">
        <v>5479</v>
      </c>
      <c r="Y203" s="10">
        <f t="shared" si="88"/>
        <v>46.13894736842105</v>
      </c>
      <c r="Z203" s="10">
        <f t="shared" si="66"/>
        <v>4.719532784343452</v>
      </c>
      <c r="AA203" s="10">
        <f t="shared" si="89"/>
        <v>-10.896080663522524</v>
      </c>
      <c r="AB203" s="41">
        <v>5654</v>
      </c>
      <c r="AC203" s="20">
        <f t="shared" si="90"/>
        <v>59.48448185165702</v>
      </c>
      <c r="AD203" s="40">
        <f t="shared" si="67"/>
        <v>4.8702752989008715</v>
      </c>
      <c r="AE203" s="10">
        <f t="shared" si="91"/>
        <v>4.125230202578269</v>
      </c>
    </row>
    <row r="204" spans="1:31" ht="11.25" customHeight="1" hidden="1">
      <c r="A204" s="3"/>
      <c r="B204" s="24" t="s">
        <v>12</v>
      </c>
      <c r="C204" s="22">
        <v>18819</v>
      </c>
      <c r="D204" s="20">
        <f t="shared" si="80"/>
        <v>152.7268300600552</v>
      </c>
      <c r="E204" s="20">
        <f t="shared" si="63"/>
        <v>10.11328339119313</v>
      </c>
      <c r="F204" s="20">
        <f t="shared" si="81"/>
        <v>33.98120461341308</v>
      </c>
      <c r="G204" s="2">
        <v>49145</v>
      </c>
      <c r="H204" s="20">
        <f t="shared" si="82"/>
        <v>116.56783681214422</v>
      </c>
      <c r="I204" s="20">
        <f t="shared" si="64"/>
        <v>26.410399716254123</v>
      </c>
      <c r="J204" s="20">
        <f t="shared" si="83"/>
        <v>28.97596052907831</v>
      </c>
      <c r="K204" s="20"/>
      <c r="L204" s="20"/>
      <c r="M204" s="20"/>
      <c r="N204" s="20"/>
      <c r="O204" s="2">
        <v>186082</v>
      </c>
      <c r="P204" s="20">
        <f t="shared" si="84"/>
        <v>87.20931322466654</v>
      </c>
      <c r="Q204" s="20">
        <f t="shared" si="85"/>
        <v>18.90299618527914</v>
      </c>
      <c r="R204" s="3"/>
      <c r="S204" s="24" t="s">
        <v>12</v>
      </c>
      <c r="T204" s="41">
        <v>11440</v>
      </c>
      <c r="U204" s="20">
        <f t="shared" si="86"/>
        <v>135.25656183494917</v>
      </c>
      <c r="V204" s="10">
        <f t="shared" si="65"/>
        <v>6.147827301942154</v>
      </c>
      <c r="W204" s="10">
        <f t="shared" si="87"/>
        <v>26.04671661524901</v>
      </c>
      <c r="X204" s="41">
        <v>10135</v>
      </c>
      <c r="Y204" s="10">
        <f t="shared" si="88"/>
        <v>85.34736842105262</v>
      </c>
      <c r="Z204" s="10">
        <f t="shared" si="66"/>
        <v>5.446523575627949</v>
      </c>
      <c r="AA204" s="10">
        <f t="shared" si="89"/>
        <v>23.40192377937416</v>
      </c>
      <c r="AB204" s="41">
        <v>8751</v>
      </c>
      <c r="AC204" s="20">
        <f t="shared" si="90"/>
        <v>92.06733298264072</v>
      </c>
      <c r="AD204" s="40">
        <f t="shared" si="67"/>
        <v>4.702765447490891</v>
      </c>
      <c r="AE204" s="20">
        <f t="shared" si="91"/>
        <v>29.28054365489733</v>
      </c>
    </row>
    <row r="205" spans="1:31" ht="11.25" customHeight="1" hidden="1">
      <c r="A205" s="3"/>
      <c r="B205" s="24" t="s">
        <v>13</v>
      </c>
      <c r="C205" s="22">
        <v>21537</v>
      </c>
      <c r="D205" s="20">
        <f t="shared" si="80"/>
        <v>174.78493751014446</v>
      </c>
      <c r="E205" s="20">
        <f t="shared" si="63"/>
        <v>13.705874491685599</v>
      </c>
      <c r="F205" s="20">
        <f t="shared" si="81"/>
        <v>0.312063344201211</v>
      </c>
      <c r="G205" s="2">
        <v>54379</v>
      </c>
      <c r="H205" s="20">
        <f t="shared" si="82"/>
        <v>128.9824478178368</v>
      </c>
      <c r="I205" s="20">
        <f t="shared" si="64"/>
        <v>34.606108045845346</v>
      </c>
      <c r="J205" s="20">
        <f t="shared" si="83"/>
        <v>0.0331119736575854</v>
      </c>
      <c r="K205" s="20"/>
      <c r="L205" s="20"/>
      <c r="M205" s="20"/>
      <c r="N205" s="20"/>
      <c r="O205" s="2">
        <v>157137</v>
      </c>
      <c r="P205" s="20">
        <f t="shared" si="84"/>
        <v>73.64393037577211</v>
      </c>
      <c r="Q205" s="20">
        <f t="shared" si="85"/>
        <v>-8.468326780253385</v>
      </c>
      <c r="R205" s="3"/>
      <c r="S205" s="24" t="s">
        <v>13</v>
      </c>
      <c r="T205" s="41">
        <v>14832</v>
      </c>
      <c r="U205" s="20">
        <f t="shared" si="86"/>
        <v>175.36060534405297</v>
      </c>
      <c r="V205" s="10">
        <f t="shared" si="65"/>
        <v>9.43889726798908</v>
      </c>
      <c r="W205" s="10">
        <f t="shared" si="87"/>
        <v>10.09501187648456</v>
      </c>
      <c r="X205" s="41">
        <v>9877</v>
      </c>
      <c r="Y205" s="10">
        <f t="shared" si="88"/>
        <v>83.17473684210526</v>
      </c>
      <c r="Z205" s="10">
        <f t="shared" si="66"/>
        <v>6.285597917740571</v>
      </c>
      <c r="AA205" s="10">
        <f t="shared" si="89"/>
        <v>3.946537571037676</v>
      </c>
      <c r="AB205" s="41">
        <v>8133</v>
      </c>
      <c r="AC205" s="20">
        <f t="shared" si="90"/>
        <v>85.56549184639664</v>
      </c>
      <c r="AD205" s="40">
        <f t="shared" si="67"/>
        <v>5.175738368430096</v>
      </c>
      <c r="AE205" s="20">
        <f t="shared" si="91"/>
        <v>-17.98931128365433</v>
      </c>
    </row>
    <row r="206" spans="1:31" ht="11.25" customHeight="1" hidden="1">
      <c r="A206" s="3"/>
      <c r="B206" s="24" t="s">
        <v>14</v>
      </c>
      <c r="C206" s="22">
        <v>14502</v>
      </c>
      <c r="D206" s="20">
        <f t="shared" si="80"/>
        <v>117.691933127739</v>
      </c>
      <c r="E206" s="20">
        <f t="shared" si="63"/>
        <v>12.440380194214734</v>
      </c>
      <c r="F206" s="20">
        <f t="shared" si="81"/>
        <v>-13.457062720057289</v>
      </c>
      <c r="G206" s="2">
        <v>39379</v>
      </c>
      <c r="H206" s="20">
        <f t="shared" si="82"/>
        <v>93.40370018975332</v>
      </c>
      <c r="I206" s="20">
        <f t="shared" si="64"/>
        <v>33.780839309611224</v>
      </c>
      <c r="J206" s="20">
        <f t="shared" si="83"/>
        <v>-14.201363923567989</v>
      </c>
      <c r="K206" s="20"/>
      <c r="L206" s="20"/>
      <c r="M206" s="20"/>
      <c r="N206" s="20"/>
      <c r="O206" s="2">
        <v>116572</v>
      </c>
      <c r="P206" s="20">
        <f t="shared" si="84"/>
        <v>54.632710639534345</v>
      </c>
      <c r="Q206" s="20">
        <f t="shared" si="85"/>
        <v>-13.897198401619063</v>
      </c>
      <c r="R206" s="3"/>
      <c r="S206" s="24" t="s">
        <v>14</v>
      </c>
      <c r="T206" s="41">
        <v>11340</v>
      </c>
      <c r="U206" s="20">
        <f t="shared" si="86"/>
        <v>134.0742492314968</v>
      </c>
      <c r="V206" s="10">
        <f t="shared" si="65"/>
        <v>9.727893490718182</v>
      </c>
      <c r="W206" s="10">
        <f t="shared" si="87"/>
        <v>-8.06647750304013</v>
      </c>
      <c r="X206" s="41">
        <v>7214</v>
      </c>
      <c r="Y206" s="10">
        <f t="shared" si="88"/>
        <v>60.74947368421053</v>
      </c>
      <c r="Z206" s="10">
        <f t="shared" si="66"/>
        <v>6.188450056617369</v>
      </c>
      <c r="AA206" s="10">
        <f t="shared" si="89"/>
        <v>-17.7235401459854</v>
      </c>
      <c r="AB206" s="41">
        <v>6323</v>
      </c>
      <c r="AC206" s="20">
        <f t="shared" si="90"/>
        <v>66.5228826933193</v>
      </c>
      <c r="AD206" s="40">
        <f t="shared" si="67"/>
        <v>5.424115568060941</v>
      </c>
      <c r="AE206" s="20">
        <f t="shared" si="91"/>
        <v>-21.32636555928829</v>
      </c>
    </row>
    <row r="207" spans="1:31" ht="11.25" customHeight="1" hidden="1">
      <c r="A207" s="3"/>
      <c r="B207" s="24" t="s">
        <v>15</v>
      </c>
      <c r="C207" s="22">
        <v>12861</v>
      </c>
      <c r="D207" s="20">
        <f t="shared" si="80"/>
        <v>104.3742898880052</v>
      </c>
      <c r="E207" s="20">
        <f t="shared" si="63"/>
        <v>10.343246851425906</v>
      </c>
      <c r="F207" s="20">
        <f t="shared" si="81"/>
        <v>4.910677869320499</v>
      </c>
      <c r="G207" s="2">
        <v>35897</v>
      </c>
      <c r="H207" s="20">
        <f t="shared" si="82"/>
        <v>85.14468690702087</v>
      </c>
      <c r="I207" s="20">
        <f t="shared" si="64"/>
        <v>28.869569413392092</v>
      </c>
      <c r="J207" s="20">
        <f t="shared" si="83"/>
        <v>6.1884336636592225</v>
      </c>
      <c r="K207" s="20"/>
      <c r="L207" s="20"/>
      <c r="M207" s="20"/>
      <c r="N207" s="20"/>
      <c r="O207" s="2">
        <v>124342</v>
      </c>
      <c r="P207" s="20">
        <f t="shared" si="84"/>
        <v>58.274203979866336</v>
      </c>
      <c r="Q207" s="20">
        <f t="shared" si="85"/>
        <v>4.196624599862571</v>
      </c>
      <c r="R207" s="3"/>
      <c r="S207" s="24" t="s">
        <v>15</v>
      </c>
      <c r="T207" s="41">
        <v>9142</v>
      </c>
      <c r="U207" s="20">
        <f t="shared" si="86"/>
        <v>108.08701820761408</v>
      </c>
      <c r="V207" s="10">
        <f t="shared" si="65"/>
        <v>7.352302520467742</v>
      </c>
      <c r="W207" s="10">
        <f t="shared" si="87"/>
        <v>7.6035781544256125</v>
      </c>
      <c r="X207" s="41">
        <v>7404</v>
      </c>
      <c r="Y207" s="10">
        <f t="shared" si="88"/>
        <v>62.34947368421052</v>
      </c>
      <c r="Z207" s="10">
        <f t="shared" si="66"/>
        <v>5.954544723424105</v>
      </c>
      <c r="AA207" s="10">
        <f t="shared" si="89"/>
        <v>10.556965805584591</v>
      </c>
      <c r="AB207" s="41">
        <v>6490</v>
      </c>
      <c r="AC207" s="20">
        <f t="shared" si="90"/>
        <v>68.27985270910048</v>
      </c>
      <c r="AD207" s="40">
        <f t="shared" si="67"/>
        <v>5.219475318074343</v>
      </c>
      <c r="AE207" s="20">
        <f t="shared" si="91"/>
        <v>2.1564615142452386</v>
      </c>
    </row>
    <row r="208" spans="1:31" ht="11.25" customHeight="1" hidden="1">
      <c r="A208" s="3"/>
      <c r="B208" s="24" t="s">
        <v>16</v>
      </c>
      <c r="C208" s="22">
        <v>12430</v>
      </c>
      <c r="D208" s="20">
        <f t="shared" si="80"/>
        <v>100.87648109073201</v>
      </c>
      <c r="E208" s="20">
        <f t="shared" si="63"/>
        <v>9.873150273636385</v>
      </c>
      <c r="F208" s="20">
        <f t="shared" si="81"/>
        <v>-6.975003741954796</v>
      </c>
      <c r="G208" s="2">
        <v>35174</v>
      </c>
      <c r="H208" s="20">
        <f t="shared" si="82"/>
        <v>83.42979127134726</v>
      </c>
      <c r="I208" s="20">
        <f t="shared" si="64"/>
        <v>27.938711804093824</v>
      </c>
      <c r="J208" s="20">
        <f t="shared" si="83"/>
        <v>-2.7751672287025264</v>
      </c>
      <c r="K208" s="20"/>
      <c r="L208" s="20"/>
      <c r="M208" s="20"/>
      <c r="N208" s="20"/>
      <c r="O208" s="2">
        <v>125897</v>
      </c>
      <c r="P208" s="20">
        <f t="shared" si="84"/>
        <v>59.0029713085943</v>
      </c>
      <c r="Q208" s="20">
        <f t="shared" si="85"/>
        <v>-3.5478977690610445</v>
      </c>
      <c r="R208" s="3"/>
      <c r="S208" s="24" t="s">
        <v>16</v>
      </c>
      <c r="T208" s="41">
        <v>8418</v>
      </c>
      <c r="U208" s="20">
        <f t="shared" si="86"/>
        <v>99.52707495861905</v>
      </c>
      <c r="V208" s="10">
        <f t="shared" si="65"/>
        <v>6.6864182625479565</v>
      </c>
      <c r="W208" s="10">
        <f t="shared" si="87"/>
        <v>-4.046506326228201</v>
      </c>
      <c r="X208" s="41">
        <v>7502</v>
      </c>
      <c r="Y208" s="10">
        <f t="shared" si="88"/>
        <v>63.17473684210526</v>
      </c>
      <c r="Z208" s="10">
        <f t="shared" si="66"/>
        <v>5.9588393686902785</v>
      </c>
      <c r="AA208" s="10">
        <f t="shared" si="89"/>
        <v>-0.07991475759190196</v>
      </c>
      <c r="AB208" s="41">
        <v>6824</v>
      </c>
      <c r="AC208" s="20">
        <f t="shared" si="90"/>
        <v>71.79379274066281</v>
      </c>
      <c r="AD208" s="40">
        <f t="shared" si="67"/>
        <v>5.420303899219203</v>
      </c>
      <c r="AE208" s="10">
        <f t="shared" si="91"/>
        <v>4.422341239479724</v>
      </c>
    </row>
    <row r="209" spans="1:31" ht="11.25" customHeight="1" hidden="1">
      <c r="A209" s="3"/>
      <c r="B209" s="24" t="s">
        <v>22</v>
      </c>
      <c r="C209" s="22">
        <v>11992</v>
      </c>
      <c r="D209" s="20">
        <f t="shared" si="80"/>
        <v>97.32186333387438</v>
      </c>
      <c r="E209" s="20">
        <f t="shared" si="63"/>
        <v>9.80820349241402</v>
      </c>
      <c r="F209" s="20">
        <f t="shared" si="81"/>
        <v>-4.186641099392777</v>
      </c>
      <c r="G209" s="2">
        <v>34288</v>
      </c>
      <c r="H209" s="20">
        <f t="shared" si="82"/>
        <v>81.32827324478178</v>
      </c>
      <c r="I209" s="20">
        <f t="shared" si="64"/>
        <v>28.044002780844885</v>
      </c>
      <c r="J209" s="20">
        <f t="shared" si="83"/>
        <v>2.382800836070469</v>
      </c>
      <c r="K209" s="20"/>
      <c r="L209" s="20"/>
      <c r="M209" s="20"/>
      <c r="N209" s="20"/>
      <c r="O209" s="2">
        <v>122265</v>
      </c>
      <c r="P209" s="20">
        <f t="shared" si="84"/>
        <v>57.300795785803324</v>
      </c>
      <c r="Q209" s="20">
        <f t="shared" si="85"/>
        <v>3.4916201117318435</v>
      </c>
      <c r="R209" s="3"/>
      <c r="S209" s="24" t="s">
        <v>22</v>
      </c>
      <c r="T209" s="41">
        <v>8612</v>
      </c>
      <c r="U209" s="20">
        <f t="shared" si="86"/>
        <v>101.82076140931662</v>
      </c>
      <c r="V209" s="10">
        <f t="shared" si="65"/>
        <v>7.0437165174007275</v>
      </c>
      <c r="W209" s="10">
        <f t="shared" si="87"/>
        <v>3.859141341051616</v>
      </c>
      <c r="X209" s="41">
        <v>7563</v>
      </c>
      <c r="Y209" s="10">
        <f t="shared" si="88"/>
        <v>63.68842105263158</v>
      </c>
      <c r="Z209" s="10">
        <f t="shared" si="66"/>
        <v>6.185744080480923</v>
      </c>
      <c r="AA209" s="10">
        <f t="shared" si="89"/>
        <v>11.040963147849068</v>
      </c>
      <c r="AB209" s="41">
        <v>6121</v>
      </c>
      <c r="AC209" s="20">
        <f t="shared" si="90"/>
        <v>64.39768542872173</v>
      </c>
      <c r="AD209" s="40">
        <f t="shared" si="67"/>
        <v>5.006338690549217</v>
      </c>
      <c r="AE209" s="20">
        <f t="shared" si="91"/>
        <v>4.258218361437574</v>
      </c>
    </row>
    <row r="210" spans="1:31" ht="11.25" customHeight="1" hidden="1">
      <c r="A210" s="3"/>
      <c r="B210" s="24" t="s">
        <v>23</v>
      </c>
      <c r="C210" s="22">
        <v>12554</v>
      </c>
      <c r="D210" s="20">
        <f t="shared" si="80"/>
        <v>101.88281123194287</v>
      </c>
      <c r="E210" s="20">
        <f t="shared" si="63"/>
        <v>10.729822822027161</v>
      </c>
      <c r="F210" s="20">
        <f t="shared" si="81"/>
        <v>-0.6568014560417821</v>
      </c>
      <c r="G210" s="2">
        <v>33133</v>
      </c>
      <c r="H210" s="20">
        <f t="shared" si="82"/>
        <v>78.58870967741936</v>
      </c>
      <c r="I210" s="20">
        <f t="shared" si="64"/>
        <v>28.318561379817265</v>
      </c>
      <c r="J210" s="20">
        <f t="shared" si="83"/>
        <v>-0.8765631544306827</v>
      </c>
      <c r="K210" s="20"/>
      <c r="L210" s="20"/>
      <c r="M210" s="20"/>
      <c r="N210" s="20"/>
      <c r="O210" s="2">
        <v>117001</v>
      </c>
      <c r="P210" s="20">
        <f t="shared" si="84"/>
        <v>54.83376606334418</v>
      </c>
      <c r="Q210" s="20">
        <f t="shared" si="85"/>
        <v>-4.223933988752548</v>
      </c>
      <c r="R210" s="3"/>
      <c r="S210" s="24" t="s">
        <v>23</v>
      </c>
      <c r="T210" s="41">
        <v>7862</v>
      </c>
      <c r="U210" s="20">
        <f t="shared" si="86"/>
        <v>92.95341688342398</v>
      </c>
      <c r="V210" s="10">
        <f t="shared" si="65"/>
        <v>6.719600687173615</v>
      </c>
      <c r="W210" s="10">
        <f t="shared" si="87"/>
        <v>2.5701239399869538</v>
      </c>
      <c r="X210" s="41">
        <v>7259</v>
      </c>
      <c r="Y210" s="10">
        <f t="shared" si="88"/>
        <v>61.12842105263157</v>
      </c>
      <c r="Z210" s="10">
        <f t="shared" si="66"/>
        <v>6.204220476748062</v>
      </c>
      <c r="AA210" s="10">
        <f t="shared" si="89"/>
        <v>6.374560375146541</v>
      </c>
      <c r="AB210" s="2">
        <v>5458</v>
      </c>
      <c r="AC210" s="20">
        <f t="shared" si="90"/>
        <v>57.422409258285114</v>
      </c>
      <c r="AD210" s="40">
        <f t="shared" si="67"/>
        <v>4.6649173938684285</v>
      </c>
      <c r="AE210" s="20">
        <f t="shared" si="91"/>
        <v>-13.365079365079366</v>
      </c>
    </row>
    <row r="211" spans="1:31" ht="11.25" customHeight="1" hidden="1">
      <c r="A211" s="3"/>
      <c r="B211" s="25">
        <v>10</v>
      </c>
      <c r="C211" s="22">
        <v>14878</v>
      </c>
      <c r="D211" s="20">
        <f t="shared" si="80"/>
        <v>120.74338581399124</v>
      </c>
      <c r="E211" s="20">
        <f t="shared" si="63"/>
        <v>11.522079209454333</v>
      </c>
      <c r="F211" s="20">
        <f t="shared" si="81"/>
        <v>-12.492647923773674</v>
      </c>
      <c r="G211" s="2">
        <v>38390</v>
      </c>
      <c r="H211" s="20">
        <f t="shared" si="82"/>
        <v>91.05787476280834</v>
      </c>
      <c r="I211" s="20">
        <f t="shared" si="64"/>
        <v>29.730650682279325</v>
      </c>
      <c r="J211" s="20">
        <f t="shared" si="83"/>
        <v>-13.763281443044232</v>
      </c>
      <c r="K211" s="20"/>
      <c r="L211" s="20"/>
      <c r="M211" s="20"/>
      <c r="N211" s="20"/>
      <c r="O211" s="2">
        <v>129126</v>
      </c>
      <c r="P211" s="20">
        <f t="shared" si="84"/>
        <v>60.51627658477603</v>
      </c>
      <c r="Q211" s="20">
        <f t="shared" si="85"/>
        <v>-11.794962873907904</v>
      </c>
      <c r="R211" s="3"/>
      <c r="S211" s="25">
        <v>10</v>
      </c>
      <c r="T211" s="41">
        <v>8971</v>
      </c>
      <c r="U211" s="10">
        <f t="shared" si="86"/>
        <v>106.06526365571057</v>
      </c>
      <c r="V211" s="10">
        <f t="shared" si="65"/>
        <v>6.947477657481839</v>
      </c>
      <c r="W211" s="10">
        <f t="shared" si="87"/>
        <v>-18.902549267763515</v>
      </c>
      <c r="X211" s="41">
        <v>8443</v>
      </c>
      <c r="Y211" s="10">
        <f t="shared" si="88"/>
        <v>71.09894736842105</v>
      </c>
      <c r="Z211" s="10">
        <f t="shared" si="66"/>
        <v>6.5385747254619515</v>
      </c>
      <c r="AA211" s="10">
        <f t="shared" si="89"/>
        <v>-1.5852663480592142</v>
      </c>
      <c r="AB211" s="41">
        <v>6098</v>
      </c>
      <c r="AC211" s="20">
        <f t="shared" si="90"/>
        <v>64.15570752235665</v>
      </c>
      <c r="AD211" s="40">
        <f t="shared" si="67"/>
        <v>4.722519089881201</v>
      </c>
      <c r="AE211" s="20">
        <f t="shared" si="91"/>
        <v>-22.555245110490223</v>
      </c>
    </row>
    <row r="212" spans="1:31" ht="11.25" customHeight="1" hidden="1">
      <c r="A212" s="3"/>
      <c r="B212" s="25">
        <v>11</v>
      </c>
      <c r="C212" s="26">
        <v>14221</v>
      </c>
      <c r="D212" s="27">
        <f t="shared" si="80"/>
        <v>115.41145917870475</v>
      </c>
      <c r="E212" s="27">
        <f t="shared" si="63"/>
        <v>11.089882558447837</v>
      </c>
      <c r="F212" s="27">
        <f t="shared" si="81"/>
        <v>15.420826231637042</v>
      </c>
      <c r="G212" s="28">
        <v>36588</v>
      </c>
      <c r="H212" s="27">
        <f t="shared" si="82"/>
        <v>86.78368121442125</v>
      </c>
      <c r="I212" s="27">
        <f t="shared" si="64"/>
        <v>28.5322145452844</v>
      </c>
      <c r="J212" s="27">
        <f t="shared" si="83"/>
        <v>11.76344808626325</v>
      </c>
      <c r="K212" s="27"/>
      <c r="L212" s="27"/>
      <c r="M212" s="27"/>
      <c r="N212" s="27"/>
      <c r="O212" s="28">
        <v>128234</v>
      </c>
      <c r="P212" s="27">
        <f t="shared" si="84"/>
        <v>60.09823127466327</v>
      </c>
      <c r="Q212" s="27">
        <f t="shared" si="85"/>
        <v>10.12220151656977</v>
      </c>
      <c r="R212" s="3"/>
      <c r="S212" s="25">
        <v>11</v>
      </c>
      <c r="T212" s="42">
        <v>8893</v>
      </c>
      <c r="U212" s="20">
        <f t="shared" si="86"/>
        <v>105.14305982501773</v>
      </c>
      <c r="V212" s="10">
        <f t="shared" si="65"/>
        <v>6.934978242899699</v>
      </c>
      <c r="W212" s="10">
        <f t="shared" si="87"/>
        <v>5.192808138159451</v>
      </c>
      <c r="X212" s="42">
        <v>7224</v>
      </c>
      <c r="Y212" s="10">
        <f t="shared" si="88"/>
        <v>60.833684210526314</v>
      </c>
      <c r="Z212" s="10">
        <f t="shared" si="66"/>
        <v>5.63345134675671</v>
      </c>
      <c r="AA212" s="10">
        <f t="shared" si="89"/>
        <v>20.5406307358585</v>
      </c>
      <c r="AB212" s="42">
        <v>6250</v>
      </c>
      <c r="AC212" s="10">
        <f t="shared" si="90"/>
        <v>65.75486586007364</v>
      </c>
      <c r="AD212" s="43">
        <f t="shared" si="67"/>
        <v>4.873902397180155</v>
      </c>
      <c r="AE212" s="20">
        <f t="shared" si="91"/>
        <v>4.707656223823086</v>
      </c>
    </row>
    <row r="213" spans="1:31" ht="11.25" customHeight="1" hidden="1">
      <c r="A213" s="3"/>
      <c r="B213" s="25">
        <v>12</v>
      </c>
      <c r="C213" s="22">
        <v>17445</v>
      </c>
      <c r="D213" s="20">
        <f t="shared" si="80"/>
        <v>141.57604285018667</v>
      </c>
      <c r="E213" s="20">
        <f t="shared" si="63"/>
        <v>10.89917404940709</v>
      </c>
      <c r="F213" s="20">
        <f t="shared" si="81"/>
        <v>10.195186659086602</v>
      </c>
      <c r="G213" s="2">
        <v>44020</v>
      </c>
      <c r="H213" s="20">
        <f t="shared" si="82"/>
        <v>104.41176470588236</v>
      </c>
      <c r="I213" s="20">
        <f t="shared" si="64"/>
        <v>27.502530332754375</v>
      </c>
      <c r="J213" s="20">
        <f t="shared" si="83"/>
        <v>-0.034063812876121265</v>
      </c>
      <c r="K213" s="20"/>
      <c r="L213" s="20"/>
      <c r="M213" s="20"/>
      <c r="N213" s="20"/>
      <c r="O213" s="2">
        <v>160058</v>
      </c>
      <c r="P213" s="20">
        <f t="shared" si="84"/>
        <v>75.01288816819294</v>
      </c>
      <c r="Q213" s="20">
        <f t="shared" si="85"/>
        <v>-2.809606217931202</v>
      </c>
      <c r="R213" s="3"/>
      <c r="S213" s="25">
        <v>12</v>
      </c>
      <c r="T213" s="41">
        <v>10150</v>
      </c>
      <c r="U213" s="10">
        <f t="shared" si="86"/>
        <v>120.00472925041382</v>
      </c>
      <c r="V213" s="10">
        <f t="shared" si="65"/>
        <v>6.341451223931324</v>
      </c>
      <c r="W213" s="10">
        <f t="shared" si="87"/>
        <v>-2.889399158055874</v>
      </c>
      <c r="X213" s="41">
        <v>9175</v>
      </c>
      <c r="Y213" s="10">
        <f t="shared" si="88"/>
        <v>77.26315789473685</v>
      </c>
      <c r="Z213" s="10">
        <f t="shared" si="66"/>
        <v>5.732297042322158</v>
      </c>
      <c r="AA213" s="10">
        <f t="shared" si="89"/>
        <v>-1.078167115902965</v>
      </c>
      <c r="AB213" s="41">
        <v>7250</v>
      </c>
      <c r="AC213" s="10">
        <f t="shared" si="90"/>
        <v>76.27564439768543</v>
      </c>
      <c r="AD213" s="43">
        <f t="shared" si="67"/>
        <v>4.529608017093803</v>
      </c>
      <c r="AE213" s="20">
        <f t="shared" si="91"/>
        <v>-14.474460304352954</v>
      </c>
    </row>
    <row r="214" spans="1:31" ht="11.25" customHeight="1" hidden="1">
      <c r="A214" s="16"/>
      <c r="B214" s="6" t="s">
        <v>24</v>
      </c>
      <c r="C214" s="22">
        <f>SUM(C202:C213)</f>
        <v>175258</v>
      </c>
      <c r="D214" s="3"/>
      <c r="E214" s="20">
        <f t="shared" si="63"/>
        <v>10.948144085367263</v>
      </c>
      <c r="F214" s="3"/>
      <c r="G214" s="2">
        <f>SUM(G202:G213)</f>
        <v>464712</v>
      </c>
      <c r="H214" s="3"/>
      <c r="I214" s="20">
        <f t="shared" si="64"/>
        <v>29.02996687283429</v>
      </c>
      <c r="J214" s="3"/>
      <c r="K214" s="3"/>
      <c r="L214" s="3"/>
      <c r="M214" s="3"/>
      <c r="N214" s="3"/>
      <c r="O214" s="2">
        <f>SUM(O202:O213)</f>
        <v>1600801</v>
      </c>
      <c r="P214" s="3"/>
      <c r="Q214" s="29"/>
      <c r="R214" s="16"/>
      <c r="S214" s="6" t="s">
        <v>24</v>
      </c>
      <c r="T214" s="2">
        <f>SUM(T202:T213)</f>
        <v>115808</v>
      </c>
      <c r="U214" s="3"/>
      <c r="V214" s="10">
        <f t="shared" si="65"/>
        <v>7.234378289368884</v>
      </c>
      <c r="W214" s="3"/>
      <c r="X214" s="41">
        <f>SUM(X202:X213)</f>
        <v>93894</v>
      </c>
      <c r="Y214" s="20"/>
      <c r="Z214" s="10">
        <f t="shared" si="66"/>
        <v>5.865438614793469</v>
      </c>
      <c r="AA214" s="20"/>
      <c r="AB214" s="41">
        <f>SUM(AB202:AB213)</f>
        <v>79752</v>
      </c>
      <c r="AC214" s="20"/>
      <c r="AD214" s="43">
        <f t="shared" si="67"/>
        <v>4.982005883304671</v>
      </c>
      <c r="AE214" s="20"/>
    </row>
    <row r="215" spans="1:31" ht="11.25" customHeight="1" hidden="1">
      <c r="A215" s="25">
        <v>17</v>
      </c>
      <c r="B215" s="6" t="s">
        <v>21</v>
      </c>
      <c r="C215" s="22">
        <v>12258</v>
      </c>
      <c r="D215" s="30">
        <v>99.48060379808472</v>
      </c>
      <c r="E215" s="20">
        <v>11.170038272279935</v>
      </c>
      <c r="F215" s="30">
        <v>-5.504162812210915</v>
      </c>
      <c r="G215" s="2">
        <v>31982</v>
      </c>
      <c r="H215" s="30">
        <v>75.85863377609108</v>
      </c>
      <c r="I215" s="20">
        <v>29.143429925277932</v>
      </c>
      <c r="J215" s="30">
        <v>-9.245175936435867</v>
      </c>
      <c r="K215" s="30"/>
      <c r="L215" s="30"/>
      <c r="M215" s="30"/>
      <c r="N215" s="30"/>
      <c r="O215" s="2">
        <v>109740</v>
      </c>
      <c r="P215" s="30">
        <v>51.43082099974692</v>
      </c>
      <c r="Q215" s="31">
        <v>-6.996059155048943</v>
      </c>
      <c r="R215" s="25">
        <v>17</v>
      </c>
      <c r="S215" s="6" t="s">
        <v>21</v>
      </c>
      <c r="T215" s="2">
        <v>7541</v>
      </c>
      <c r="U215" s="30">
        <v>89.15819342634192</v>
      </c>
      <c r="V215" s="10">
        <v>6.8716967377437586</v>
      </c>
      <c r="W215" s="30">
        <v>-18.46686128230079</v>
      </c>
      <c r="X215" s="41">
        <v>6616</v>
      </c>
      <c r="Y215" s="20">
        <v>55.71368421052632</v>
      </c>
      <c r="Z215" s="10">
        <v>6.028795334426827</v>
      </c>
      <c r="AA215" s="20">
        <v>-0.04532406707961928</v>
      </c>
      <c r="AB215" s="41">
        <v>5567</v>
      </c>
      <c r="AC215" s="20">
        <v>58.569174118884796</v>
      </c>
      <c r="AD215" s="43">
        <v>5.07289958082741</v>
      </c>
      <c r="AE215" s="20">
        <v>-13.015625</v>
      </c>
    </row>
    <row r="216" spans="1:31" ht="11.25" customHeight="1" hidden="1">
      <c r="A216" s="16"/>
      <c r="B216" s="6" t="s">
        <v>11</v>
      </c>
      <c r="C216" s="22">
        <v>10984</v>
      </c>
      <c r="D216" s="30">
        <v>89.14137315370881</v>
      </c>
      <c r="E216" s="20">
        <v>9.463744141163497</v>
      </c>
      <c r="F216" s="30">
        <v>-0.5702905766271386</v>
      </c>
      <c r="G216" s="2">
        <v>30708</v>
      </c>
      <c r="H216" s="30">
        <v>72.83681214421253</v>
      </c>
      <c r="I216" s="20">
        <v>26.457816377171216</v>
      </c>
      <c r="J216" s="30">
        <v>5.60198081089446</v>
      </c>
      <c r="K216" s="30"/>
      <c r="L216" s="30"/>
      <c r="M216" s="30"/>
      <c r="N216" s="30"/>
      <c r="O216" s="2">
        <v>116064</v>
      </c>
      <c r="P216" s="30">
        <v>54.39463102346115</v>
      </c>
      <c r="Q216" s="31">
        <v>-0.024118802329187197</v>
      </c>
      <c r="R216" s="16"/>
      <c r="S216" s="6" t="s">
        <v>11</v>
      </c>
      <c r="T216" s="2">
        <v>7117</v>
      </c>
      <c r="U216" s="30">
        <v>84.14518798770395</v>
      </c>
      <c r="V216" s="10">
        <v>6.131961676316515</v>
      </c>
      <c r="W216" s="30">
        <v>3.159878243223656</v>
      </c>
      <c r="X216" s="41">
        <v>7160</v>
      </c>
      <c r="Y216" s="20">
        <v>60.294736842105266</v>
      </c>
      <c r="Z216" s="10">
        <v>6.169010201268266</v>
      </c>
      <c r="AA216" s="20">
        <v>30.68078116444607</v>
      </c>
      <c r="AB216" s="41">
        <v>5447</v>
      </c>
      <c r="AC216" s="20">
        <v>57.30668069437138</v>
      </c>
      <c r="AD216" s="43">
        <v>4.69310035842294</v>
      </c>
      <c r="AE216" s="20">
        <v>-3.661124867350548</v>
      </c>
    </row>
    <row r="217" spans="1:31" ht="11.25" customHeight="1" hidden="1">
      <c r="A217" s="16"/>
      <c r="B217" s="6" t="s">
        <v>12</v>
      </c>
      <c r="C217" s="22">
        <v>17716</v>
      </c>
      <c r="D217" s="30">
        <v>143.77536114267164</v>
      </c>
      <c r="E217" s="20">
        <v>10.338529053040691</v>
      </c>
      <c r="F217" s="30">
        <v>-5.86109782666454</v>
      </c>
      <c r="G217" s="2">
        <v>45890</v>
      </c>
      <c r="H217" s="30">
        <v>108.84724857685009</v>
      </c>
      <c r="I217" s="20">
        <v>26.780034897495902</v>
      </c>
      <c r="J217" s="30">
        <v>-6.623257706786041</v>
      </c>
      <c r="K217" s="30"/>
      <c r="L217" s="30"/>
      <c r="M217" s="30"/>
      <c r="N217" s="30"/>
      <c r="O217" s="2">
        <v>171359</v>
      </c>
      <c r="P217" s="30">
        <v>80.3092223044982</v>
      </c>
      <c r="Q217" s="31">
        <v>-7.912103266301952</v>
      </c>
      <c r="R217" s="16"/>
      <c r="S217" s="6" t="s">
        <v>12</v>
      </c>
      <c r="T217" s="2">
        <v>10451</v>
      </c>
      <c r="U217" s="30">
        <v>123.5634901868054</v>
      </c>
      <c r="V217" s="10">
        <v>6.098891800255603</v>
      </c>
      <c r="W217" s="30">
        <v>-8.645104895104895</v>
      </c>
      <c r="X217" s="41">
        <v>9509</v>
      </c>
      <c r="Y217" s="20">
        <v>80.07578947368421</v>
      </c>
      <c r="Z217" s="10">
        <v>5.549168704299161</v>
      </c>
      <c r="AA217" s="20">
        <v>-6.176615688209177</v>
      </c>
      <c r="AB217" s="41">
        <v>8214</v>
      </c>
      <c r="AC217" s="20">
        <v>86.4176749079432</v>
      </c>
      <c r="AD217" s="43">
        <v>4.793445339900443</v>
      </c>
      <c r="AE217" s="20">
        <v>-6.136441549537196</v>
      </c>
    </row>
    <row r="218" spans="1:31" ht="11.25" customHeight="1" hidden="1">
      <c r="A218" s="16"/>
      <c r="B218" s="6" t="s">
        <v>13</v>
      </c>
      <c r="C218" s="22">
        <v>24220</v>
      </c>
      <c r="D218" s="30">
        <v>196.55900016231132</v>
      </c>
      <c r="E218" s="20">
        <v>15.578067213378358</v>
      </c>
      <c r="F218" s="30">
        <v>12.457631053535776</v>
      </c>
      <c r="G218" s="2">
        <v>55278</v>
      </c>
      <c r="H218" s="30">
        <v>131.11480075901326</v>
      </c>
      <c r="I218" s="20">
        <v>35.55426917510854</v>
      </c>
      <c r="J218" s="30">
        <v>1.6532117177586938</v>
      </c>
      <c r="K218" s="30"/>
      <c r="L218" s="30"/>
      <c r="M218" s="30"/>
      <c r="N218" s="30"/>
      <c r="O218" s="2">
        <v>155475</v>
      </c>
      <c r="P218" s="30">
        <v>72.86501635625709</v>
      </c>
      <c r="Q218" s="31">
        <v>-1.057675786097482</v>
      </c>
      <c r="R218" s="16"/>
      <c r="S218" s="6" t="s">
        <v>13</v>
      </c>
      <c r="T218" s="2">
        <v>12247</v>
      </c>
      <c r="U218" s="30">
        <v>144.79782454480966</v>
      </c>
      <c r="V218" s="10">
        <v>7.877150667309857</v>
      </c>
      <c r="W218" s="30">
        <v>-17.428532901833872</v>
      </c>
      <c r="X218" s="41">
        <v>9895</v>
      </c>
      <c r="Y218" s="20">
        <v>83.32631578947368</v>
      </c>
      <c r="Z218" s="10">
        <v>6.364367261617623</v>
      </c>
      <c r="AA218" s="20">
        <v>0.18224157132732613</v>
      </c>
      <c r="AB218" s="41">
        <v>8916</v>
      </c>
      <c r="AC218" s="20">
        <v>93.80326144134666</v>
      </c>
      <c r="AD218" s="43">
        <v>5.734684032802702</v>
      </c>
      <c r="AE218" s="20">
        <v>9.627443747694578</v>
      </c>
    </row>
    <row r="219" spans="1:31" ht="11.25" customHeight="1" hidden="1">
      <c r="A219" s="16"/>
      <c r="B219" s="6" t="s">
        <v>14</v>
      </c>
      <c r="C219" s="22">
        <v>17233</v>
      </c>
      <c r="D219" s="30">
        <v>139.8555429313423</v>
      </c>
      <c r="E219" s="20">
        <v>13.989755079840563</v>
      </c>
      <c r="F219" s="30">
        <v>18.8318852572059</v>
      </c>
      <c r="G219" s="2">
        <v>43642</v>
      </c>
      <c r="H219" s="30">
        <v>103.51518026565465</v>
      </c>
      <c r="I219" s="20">
        <v>35.42858998400754</v>
      </c>
      <c r="J219" s="30">
        <v>10.825566926534446</v>
      </c>
      <c r="K219" s="30"/>
      <c r="L219" s="30"/>
      <c r="M219" s="30"/>
      <c r="N219" s="30"/>
      <c r="O219" s="2">
        <v>123183</v>
      </c>
      <c r="P219" s="30">
        <v>57.73102627311669</v>
      </c>
      <c r="Q219" s="31">
        <v>5.671173180523625</v>
      </c>
      <c r="R219" s="16"/>
      <c r="S219" s="6" t="s">
        <v>14</v>
      </c>
      <c r="T219" s="2">
        <v>11583</v>
      </c>
      <c r="U219" s="30">
        <v>136.94726885788603</v>
      </c>
      <c r="V219" s="10">
        <v>9.403083217651787</v>
      </c>
      <c r="W219" s="30">
        <v>2.142857142857143</v>
      </c>
      <c r="X219" s="41">
        <v>7632</v>
      </c>
      <c r="Y219" s="20">
        <v>64.26947368421054</v>
      </c>
      <c r="Z219" s="10">
        <v>6.195660115438007</v>
      </c>
      <c r="AA219" s="20">
        <v>5.794288882728029</v>
      </c>
      <c r="AB219" s="41">
        <v>7194</v>
      </c>
      <c r="AC219" s="20">
        <v>75.68648079957917</v>
      </c>
      <c r="AD219" s="43">
        <v>5.840091571077178</v>
      </c>
      <c r="AE219" s="20">
        <v>13.775106753123517</v>
      </c>
    </row>
    <row r="220" spans="1:31" ht="11.25" customHeight="1" hidden="1">
      <c r="A220" s="16"/>
      <c r="B220" s="6" t="s">
        <v>15</v>
      </c>
      <c r="C220" s="22">
        <v>13394</v>
      </c>
      <c r="D220" s="30">
        <v>108.69988638208083</v>
      </c>
      <c r="E220" s="20">
        <v>10.545958458655496</v>
      </c>
      <c r="F220" s="30">
        <v>4.144312261876992</v>
      </c>
      <c r="G220" s="2">
        <v>38038</v>
      </c>
      <c r="H220" s="30">
        <v>90.22296015180265</v>
      </c>
      <c r="I220" s="20">
        <v>29.94976615278018</v>
      </c>
      <c r="J220" s="30">
        <v>5.964286709195755</v>
      </c>
      <c r="K220" s="30"/>
      <c r="L220" s="30"/>
      <c r="M220" s="30"/>
      <c r="N220" s="30"/>
      <c r="O220" s="2">
        <v>127006</v>
      </c>
      <c r="P220" s="30">
        <v>59.522715982265886</v>
      </c>
      <c r="Q220" s="31">
        <v>2.1424780042141838</v>
      </c>
      <c r="R220" s="16"/>
      <c r="S220" s="6" t="s">
        <v>15</v>
      </c>
      <c r="T220" s="2">
        <v>8828</v>
      </c>
      <c r="U220" s="30">
        <v>104.3745566327737</v>
      </c>
      <c r="V220" s="10">
        <v>6.950852715619734</v>
      </c>
      <c r="W220" s="30">
        <v>-3.4346970028440165</v>
      </c>
      <c r="X220" s="41">
        <v>8073</v>
      </c>
      <c r="Y220" s="20">
        <v>67.98315789473685</v>
      </c>
      <c r="Z220" s="10">
        <v>6.356392611372691</v>
      </c>
      <c r="AA220" s="20">
        <v>9.035656401944895</v>
      </c>
      <c r="AB220" s="41">
        <v>7743</v>
      </c>
      <c r="AC220" s="20">
        <v>81.46238821672804</v>
      </c>
      <c r="AD220" s="43">
        <v>6.096562367132261</v>
      </c>
      <c r="AE220" s="20">
        <v>19.306625577812017</v>
      </c>
    </row>
    <row r="221" spans="1:31" ht="11.25" customHeight="1" hidden="1">
      <c r="A221" s="16"/>
      <c r="B221" s="6" t="s">
        <v>16</v>
      </c>
      <c r="C221" s="22">
        <v>11413</v>
      </c>
      <c r="D221" s="30">
        <v>92.62295081967213</v>
      </c>
      <c r="E221" s="20">
        <v>9.791439675363115</v>
      </c>
      <c r="F221" s="30">
        <v>-8.181818181818182</v>
      </c>
      <c r="G221" s="2">
        <v>33675</v>
      </c>
      <c r="H221" s="30">
        <v>79.87428842504744</v>
      </c>
      <c r="I221" s="20">
        <v>28.890452209572672</v>
      </c>
      <c r="J221" s="30">
        <v>-4.2616705521123555</v>
      </c>
      <c r="K221" s="30"/>
      <c r="L221" s="30"/>
      <c r="M221" s="30"/>
      <c r="N221" s="30"/>
      <c r="O221" s="2">
        <v>116561</v>
      </c>
      <c r="P221" s="30">
        <v>54.62755537225716</v>
      </c>
      <c r="Q221" s="31">
        <v>-7.415585756610563</v>
      </c>
      <c r="R221" s="16"/>
      <c r="S221" s="6" t="s">
        <v>16</v>
      </c>
      <c r="T221" s="2">
        <v>8383</v>
      </c>
      <c r="U221" s="30">
        <v>99.11326554741073</v>
      </c>
      <c r="V221" s="10">
        <v>7.191942416417155</v>
      </c>
      <c r="W221" s="30">
        <v>-0.415775718698028</v>
      </c>
      <c r="X221" s="41">
        <v>7668</v>
      </c>
      <c r="Y221" s="20">
        <v>64.57263157894737</v>
      </c>
      <c r="Z221" s="10">
        <v>6.578529696896903</v>
      </c>
      <c r="AA221" s="20">
        <v>2.2127432684617436</v>
      </c>
      <c r="AB221" s="41">
        <v>6211</v>
      </c>
      <c r="AC221" s="20">
        <v>65.34455549710678</v>
      </c>
      <c r="AD221" s="43">
        <v>5.3285404208954965</v>
      </c>
      <c r="AE221" s="20">
        <v>-8.983001172332942</v>
      </c>
    </row>
    <row r="222" spans="1:31" ht="11.25" customHeight="1" hidden="1">
      <c r="A222" s="16"/>
      <c r="B222" s="6" t="s">
        <v>22</v>
      </c>
      <c r="C222" s="22">
        <v>12646</v>
      </c>
      <c r="D222" s="30">
        <v>102.62944327219607</v>
      </c>
      <c r="E222" s="20">
        <v>9.978064984456122</v>
      </c>
      <c r="F222" s="30">
        <v>5.4536357571714476</v>
      </c>
      <c r="G222" s="2">
        <v>36167</v>
      </c>
      <c r="H222" s="30">
        <v>85.78510436432639</v>
      </c>
      <c r="I222" s="20">
        <v>28.53682399911629</v>
      </c>
      <c r="J222" s="30">
        <v>5.48005132991134</v>
      </c>
      <c r="K222" s="30"/>
      <c r="L222" s="30"/>
      <c r="M222" s="30"/>
      <c r="N222" s="30"/>
      <c r="O222" s="2">
        <v>126738</v>
      </c>
      <c r="P222" s="30">
        <v>59.39711492496743</v>
      </c>
      <c r="Q222" s="31">
        <v>3.658446816341553</v>
      </c>
      <c r="R222" s="16"/>
      <c r="S222" s="6" t="s">
        <v>22</v>
      </c>
      <c r="T222" s="2">
        <v>8434</v>
      </c>
      <c r="U222" s="30">
        <v>99.71624497517143</v>
      </c>
      <c r="V222" s="10">
        <v>6.654673420757784</v>
      </c>
      <c r="W222" s="30">
        <v>-2.066883418485834</v>
      </c>
      <c r="X222" s="41">
        <v>8072</v>
      </c>
      <c r="Y222" s="20">
        <v>67.97473684210527</v>
      </c>
      <c r="Z222" s="10">
        <v>6.369044801085705</v>
      </c>
      <c r="AA222" s="20">
        <v>6.730133544889593</v>
      </c>
      <c r="AB222" s="41">
        <v>7015</v>
      </c>
      <c r="AC222" s="20">
        <v>73.80326144134666</v>
      </c>
      <c r="AD222" s="43">
        <v>5.535040792816677</v>
      </c>
      <c r="AE222" s="20">
        <v>14.60545662473452</v>
      </c>
    </row>
    <row r="223" spans="1:31" ht="11.25" customHeight="1" hidden="1">
      <c r="A223" s="16"/>
      <c r="B223" s="6" t="s">
        <v>23</v>
      </c>
      <c r="C223" s="22">
        <v>11444</v>
      </c>
      <c r="D223" s="30">
        <v>92.87453335497484</v>
      </c>
      <c r="E223" s="20">
        <v>9.559050777236695</v>
      </c>
      <c r="F223" s="30">
        <v>-8.841803409271945</v>
      </c>
      <c r="G223" s="2">
        <v>34199</v>
      </c>
      <c r="H223" s="30">
        <v>81.11717267552181</v>
      </c>
      <c r="I223" s="20">
        <v>28.56605885448425</v>
      </c>
      <c r="J223" s="30">
        <v>3.2173361905049345</v>
      </c>
      <c r="K223" s="30"/>
      <c r="L223" s="30"/>
      <c r="M223" s="30"/>
      <c r="N223" s="30"/>
      <c r="O223" s="2">
        <v>119719</v>
      </c>
      <c r="P223" s="30">
        <v>56.107585741468036</v>
      </c>
      <c r="Q223" s="31">
        <v>2.3230570678883087</v>
      </c>
      <c r="R223" s="16"/>
      <c r="S223" s="6" t="s">
        <v>23</v>
      </c>
      <c r="T223" s="2">
        <v>7787</v>
      </c>
      <c r="U223" s="30">
        <v>92.06668243083472</v>
      </c>
      <c r="V223" s="10">
        <v>6.504397798177399</v>
      </c>
      <c r="W223" s="30">
        <v>-0.9539557364538286</v>
      </c>
      <c r="X223" s="41">
        <v>8082</v>
      </c>
      <c r="Y223" s="20">
        <v>68.05894736842106</v>
      </c>
      <c r="Z223" s="10">
        <v>6.75080814240012</v>
      </c>
      <c r="AA223" s="20">
        <v>11.33764981402397</v>
      </c>
      <c r="AB223" s="41">
        <v>6886</v>
      </c>
      <c r="AC223" s="20">
        <v>72.44608100999474</v>
      </c>
      <c r="AD223" s="43">
        <v>5.751802136670036</v>
      </c>
      <c r="AE223" s="20">
        <v>26.16342982777574</v>
      </c>
    </row>
    <row r="224" spans="1:31" ht="11.25" customHeight="1" hidden="1">
      <c r="A224" s="16"/>
      <c r="B224" s="6">
        <v>10</v>
      </c>
      <c r="C224" s="22">
        <v>13888</v>
      </c>
      <c r="D224" s="30">
        <v>112.70897581561434</v>
      </c>
      <c r="E224" s="20">
        <v>10.75130636733114</v>
      </c>
      <c r="F224" s="30">
        <v>-6.654120177443204</v>
      </c>
      <c r="G224" s="2">
        <v>39176</v>
      </c>
      <c r="H224" s="30">
        <v>92.92220113851992</v>
      </c>
      <c r="I224" s="20">
        <v>30.327849816140894</v>
      </c>
      <c r="J224" s="30">
        <v>2.047408179213337</v>
      </c>
      <c r="K224" s="30"/>
      <c r="L224" s="30"/>
      <c r="M224" s="30"/>
      <c r="N224" s="30"/>
      <c r="O224" s="2">
        <v>129175</v>
      </c>
      <c r="P224" s="30">
        <v>60.53924095719253</v>
      </c>
      <c r="Q224" s="31">
        <v>0.03794743119123956</v>
      </c>
      <c r="R224" s="16"/>
      <c r="S224" s="6">
        <v>10</v>
      </c>
      <c r="T224" s="2">
        <v>9689</v>
      </c>
      <c r="U224" s="30">
        <v>114.55426814849847</v>
      </c>
      <c r="V224" s="10">
        <v>7.500677375653184</v>
      </c>
      <c r="W224" s="30">
        <v>8.00356704938134</v>
      </c>
      <c r="X224" s="41">
        <v>8632</v>
      </c>
      <c r="Y224" s="20">
        <v>72.69052631578947</v>
      </c>
      <c r="Z224" s="10">
        <v>6.682407586607315</v>
      </c>
      <c r="AA224" s="20">
        <v>2.2385408030320977</v>
      </c>
      <c r="AB224" s="41">
        <v>6967</v>
      </c>
      <c r="AC224" s="20">
        <v>73.2982640715413</v>
      </c>
      <c r="AD224" s="43">
        <v>5.393458486549255</v>
      </c>
      <c r="AE224" s="20">
        <v>14.250573958674975</v>
      </c>
    </row>
    <row r="225" spans="1:31" ht="11.25" customHeight="1" hidden="1">
      <c r="A225" s="16"/>
      <c r="B225" s="6">
        <v>11</v>
      </c>
      <c r="C225" s="22">
        <v>12580</v>
      </c>
      <c r="D225" s="30">
        <v>102.09381593897095</v>
      </c>
      <c r="E225" s="20">
        <v>9.887760555852486</v>
      </c>
      <c r="F225" s="30">
        <v>-11.539272906265383</v>
      </c>
      <c r="G225" s="2">
        <v>36666</v>
      </c>
      <c r="H225" s="30">
        <v>86.96869070208729</v>
      </c>
      <c r="I225" s="20">
        <v>28.81912786493539</v>
      </c>
      <c r="J225" s="30">
        <v>0.21318465070514922</v>
      </c>
      <c r="K225" s="30"/>
      <c r="L225" s="30"/>
      <c r="M225" s="30"/>
      <c r="N225" s="30"/>
      <c r="O225" s="2">
        <v>127228</v>
      </c>
      <c r="P225" s="30">
        <v>59.626758649132505</v>
      </c>
      <c r="Q225" s="31">
        <v>-0.7845033298501178</v>
      </c>
      <c r="R225" s="16"/>
      <c r="S225" s="6">
        <v>11</v>
      </c>
      <c r="T225" s="2">
        <v>8882</v>
      </c>
      <c r="U225" s="30">
        <v>105.01300543863799</v>
      </c>
      <c r="V225" s="10">
        <v>6.981167667494577</v>
      </c>
      <c r="W225" s="30">
        <v>-0.1236927920836613</v>
      </c>
      <c r="X225" s="41">
        <v>8242</v>
      </c>
      <c r="Y225" s="20">
        <v>69.40631578947368</v>
      </c>
      <c r="Z225" s="10">
        <v>6.478133744144371</v>
      </c>
      <c r="AA225" s="20">
        <v>14.091915836101881</v>
      </c>
      <c r="AB225" s="41">
        <v>6962</v>
      </c>
      <c r="AC225" s="20">
        <v>73.24566017885323</v>
      </c>
      <c r="AD225" s="43">
        <v>5.472065897443959</v>
      </c>
      <c r="AE225" s="20">
        <v>11.392</v>
      </c>
    </row>
    <row r="226" spans="1:31" ht="11.25" customHeight="1" hidden="1">
      <c r="A226" s="16"/>
      <c r="B226" s="6">
        <v>12</v>
      </c>
      <c r="C226" s="22">
        <v>15297</v>
      </c>
      <c r="D226" s="30">
        <v>124.14380782340528</v>
      </c>
      <c r="E226" s="20">
        <v>9.67295215692226</v>
      </c>
      <c r="F226" s="30">
        <v>-12.312983662940672</v>
      </c>
      <c r="G226" s="2">
        <v>43805</v>
      </c>
      <c r="H226" s="30">
        <v>103.9018026565465</v>
      </c>
      <c r="I226" s="20">
        <v>27.699788797409923</v>
      </c>
      <c r="J226" s="30">
        <v>-0.4884143571104044</v>
      </c>
      <c r="K226" s="30"/>
      <c r="L226" s="30"/>
      <c r="M226" s="30"/>
      <c r="N226" s="30"/>
      <c r="O226" s="2">
        <v>158142</v>
      </c>
      <c r="P226" s="30">
        <v>74.11493434064131</v>
      </c>
      <c r="Q226" s="31">
        <v>-1.1970660635519623</v>
      </c>
      <c r="R226" s="16"/>
      <c r="S226" s="6">
        <v>12</v>
      </c>
      <c r="T226" s="2">
        <v>10817</v>
      </c>
      <c r="U226" s="30">
        <v>127.89075431544101</v>
      </c>
      <c r="V226" s="10">
        <v>6.840055140316931</v>
      </c>
      <c r="W226" s="30">
        <v>6.571428571428571</v>
      </c>
      <c r="X226" s="41">
        <v>9897</v>
      </c>
      <c r="Y226" s="20">
        <v>83.34315789473685</v>
      </c>
      <c r="Z226" s="10">
        <v>6.2582995029783355</v>
      </c>
      <c r="AA226" s="20">
        <v>7.869209809264305</v>
      </c>
      <c r="AB226" s="41">
        <v>7794</v>
      </c>
      <c r="AC226" s="20">
        <v>81.99894792214624</v>
      </c>
      <c r="AD226" s="43">
        <v>4.928481997192397</v>
      </c>
      <c r="AE226" s="20">
        <v>7.50344827586207</v>
      </c>
    </row>
    <row r="227" spans="1:31" ht="11.25" customHeight="1" hidden="1">
      <c r="A227" s="16"/>
      <c r="B227" s="6" t="s">
        <v>24</v>
      </c>
      <c r="C227" s="22">
        <v>173073</v>
      </c>
      <c r="D227" s="3"/>
      <c r="E227" s="20">
        <v>10.951284176690564</v>
      </c>
      <c r="F227" s="3"/>
      <c r="G227" s="2">
        <v>469226</v>
      </c>
      <c r="H227" s="4">
        <f>G227/G$4*100</f>
        <v>90.52841975694504</v>
      </c>
      <c r="I227" s="20">
        <v>29.6905194287486</v>
      </c>
      <c r="J227" s="3"/>
      <c r="K227" s="3"/>
      <c r="L227" s="3"/>
      <c r="M227" s="3"/>
      <c r="N227" s="3"/>
      <c r="O227" s="2">
        <v>1580390</v>
      </c>
      <c r="P227" s="3"/>
      <c r="Q227" s="29"/>
      <c r="R227" s="16"/>
      <c r="S227" s="6" t="s">
        <v>24</v>
      </c>
      <c r="T227" s="2">
        <v>111759</v>
      </c>
      <c r="U227" s="3"/>
      <c r="V227" s="10">
        <v>7.07160890666228</v>
      </c>
      <c r="W227" s="3"/>
      <c r="X227" s="41">
        <v>99478</v>
      </c>
      <c r="Y227" s="20"/>
      <c r="Z227" s="10">
        <v>6.294522238181714</v>
      </c>
      <c r="AA227" s="20"/>
      <c r="AB227" s="41">
        <v>84916</v>
      </c>
      <c r="AC227" s="20"/>
      <c r="AD227" s="43">
        <v>5.373104107214042</v>
      </c>
      <c r="AE227" s="20"/>
    </row>
    <row r="228" spans="1:31" ht="11.25" customHeight="1" hidden="1">
      <c r="A228" s="25">
        <v>18</v>
      </c>
      <c r="B228" s="6" t="s">
        <v>21</v>
      </c>
      <c r="C228" s="22">
        <v>11594</v>
      </c>
      <c r="D228" s="30">
        <v>94.09186820321376</v>
      </c>
      <c r="E228" s="20">
        <v>10.761590940734209</v>
      </c>
      <c r="F228" s="30">
        <v>-10.622880049337034</v>
      </c>
      <c r="G228" s="2">
        <v>31652</v>
      </c>
      <c r="H228" s="30">
        <v>75.07590132827325</v>
      </c>
      <c r="I228" s="20">
        <v>29.379495985520027</v>
      </c>
      <c r="J228" s="30">
        <v>-10.18161180476731</v>
      </c>
      <c r="K228" s="30"/>
      <c r="L228" s="30"/>
      <c r="M228" s="30"/>
      <c r="N228" s="30"/>
      <c r="O228" s="2">
        <v>107735</v>
      </c>
      <c r="P228" s="30">
        <v>50.491156373316336</v>
      </c>
      <c r="Q228" s="31">
        <v>-8.695283698461798</v>
      </c>
      <c r="R228" s="25">
        <v>18</v>
      </c>
      <c r="S228" s="6" t="s">
        <v>21</v>
      </c>
      <c r="T228" s="2">
        <v>8444</v>
      </c>
      <c r="U228" s="30">
        <v>99.83447623551666</v>
      </c>
      <c r="V228" s="10">
        <v>7.837750034807629</v>
      </c>
      <c r="W228" s="30">
        <v>-8.703643637149963</v>
      </c>
      <c r="X228" s="41">
        <v>6080</v>
      </c>
      <c r="Y228" s="20">
        <v>51.2</v>
      </c>
      <c r="Z228" s="10">
        <v>5.643477050169397</v>
      </c>
      <c r="AA228" s="20">
        <v>-8.143224051971597</v>
      </c>
      <c r="AB228" s="41">
        <v>5534</v>
      </c>
      <c r="AC228" s="20">
        <v>58.221988427143614</v>
      </c>
      <c r="AD228" s="43">
        <v>5.13667795980879</v>
      </c>
      <c r="AE228" s="20">
        <v>-13.53125</v>
      </c>
    </row>
    <row r="229" spans="1:31" ht="11.25" customHeight="1" hidden="1">
      <c r="A229" s="16"/>
      <c r="B229" s="6" t="s">
        <v>11</v>
      </c>
      <c r="C229" s="22">
        <v>11270</v>
      </c>
      <c r="D229" s="30">
        <v>91.4624249310177</v>
      </c>
      <c r="E229" s="20">
        <v>9.542921980050467</v>
      </c>
      <c r="F229" s="30">
        <v>2.01864759663257</v>
      </c>
      <c r="G229" s="2">
        <v>32350</v>
      </c>
      <c r="H229" s="30">
        <v>76.7314990512334</v>
      </c>
      <c r="I229" s="20">
        <v>27.39250453013599</v>
      </c>
      <c r="J229" s="30">
        <v>11.248667423226383</v>
      </c>
      <c r="K229" s="30"/>
      <c r="L229" s="30"/>
      <c r="M229" s="30"/>
      <c r="N229" s="30"/>
      <c r="O229" s="2">
        <v>118098</v>
      </c>
      <c r="P229" s="30">
        <v>55.34788680907702</v>
      </c>
      <c r="Q229" s="31">
        <v>1.7279399097267685</v>
      </c>
      <c r="R229" s="16"/>
      <c r="S229" s="6" t="s">
        <v>11</v>
      </c>
      <c r="T229" s="2">
        <v>8360</v>
      </c>
      <c r="U229" s="30">
        <v>98.8413336486167</v>
      </c>
      <c r="V229" s="10">
        <v>7.07886670392386</v>
      </c>
      <c r="W229" s="30">
        <v>21.17698217132918</v>
      </c>
      <c r="X229" s="41">
        <v>6769</v>
      </c>
      <c r="Y229" s="20">
        <v>57.0021052631579</v>
      </c>
      <c r="Z229" s="10">
        <v>5.731680468763231</v>
      </c>
      <c r="AA229" s="20">
        <v>23.54444241649936</v>
      </c>
      <c r="AB229" s="41">
        <v>5951</v>
      </c>
      <c r="AC229" s="20">
        <v>62.60915307732772</v>
      </c>
      <c r="AD229" s="43">
        <v>5.039035377398432</v>
      </c>
      <c r="AE229" s="20">
        <v>5.252918287937743</v>
      </c>
    </row>
    <row r="230" spans="1:31" ht="11.25" customHeight="1" hidden="1">
      <c r="A230" s="16"/>
      <c r="B230" s="6" t="s">
        <v>12</v>
      </c>
      <c r="C230" s="22">
        <v>17164</v>
      </c>
      <c r="D230" s="30">
        <v>139.2955689011524</v>
      </c>
      <c r="E230" s="20">
        <v>9.935400217648011</v>
      </c>
      <c r="F230" s="30">
        <v>-8.794303629310802</v>
      </c>
      <c r="G230" s="2">
        <v>47373</v>
      </c>
      <c r="H230" s="30">
        <v>112.36480075901328</v>
      </c>
      <c r="I230" s="20">
        <v>27.421912987103198</v>
      </c>
      <c r="J230" s="30">
        <v>-3.6056567300844438</v>
      </c>
      <c r="K230" s="30"/>
      <c r="L230" s="30"/>
      <c r="M230" s="30"/>
      <c r="N230" s="30"/>
      <c r="O230" s="2">
        <v>172756</v>
      </c>
      <c r="P230" s="30">
        <v>80.96394124869947</v>
      </c>
      <c r="Q230" s="31">
        <v>-7.161358970776324</v>
      </c>
      <c r="R230" s="16"/>
      <c r="S230" s="6" t="s">
        <v>12</v>
      </c>
      <c r="T230" s="2">
        <v>10825</v>
      </c>
      <c r="U230" s="30">
        <v>127.98533932371718</v>
      </c>
      <c r="V230" s="10">
        <v>6.2660631179235455</v>
      </c>
      <c r="W230" s="30">
        <v>-5.375874125874126</v>
      </c>
      <c r="X230" s="41">
        <v>10681</v>
      </c>
      <c r="Y230" s="20">
        <v>89.94526315789474</v>
      </c>
      <c r="Z230" s="10">
        <v>6.1827085600500125</v>
      </c>
      <c r="AA230" s="20">
        <v>5.387271830291071</v>
      </c>
      <c r="AB230" s="41">
        <v>8703</v>
      </c>
      <c r="AC230" s="20">
        <v>91.56233561283535</v>
      </c>
      <c r="AD230" s="43">
        <v>5.037741091481627</v>
      </c>
      <c r="AE230" s="20">
        <v>-0.5485087418580734</v>
      </c>
    </row>
    <row r="231" spans="1:31" ht="11.25" customHeight="1" hidden="1">
      <c r="A231" s="16"/>
      <c r="B231" s="6" t="s">
        <v>13</v>
      </c>
      <c r="C231" s="22">
        <v>20319</v>
      </c>
      <c r="D231" s="30">
        <v>164.90017854244442</v>
      </c>
      <c r="E231" s="20">
        <v>13.656435038007352</v>
      </c>
      <c r="F231" s="30">
        <v>-5.655383758183591</v>
      </c>
      <c r="G231" s="2">
        <v>53693</v>
      </c>
      <c r="H231" s="30">
        <v>127.35531309297912</v>
      </c>
      <c r="I231" s="20">
        <v>36.08715815225793</v>
      </c>
      <c r="J231" s="30">
        <v>-1.261516394196289</v>
      </c>
      <c r="K231" s="30"/>
      <c r="L231" s="30"/>
      <c r="M231" s="30"/>
      <c r="N231" s="30"/>
      <c r="O231" s="2">
        <v>148787</v>
      </c>
      <c r="P231" s="30">
        <v>69.73061385173452</v>
      </c>
      <c r="Q231" s="31">
        <v>-5.313834424737649</v>
      </c>
      <c r="R231" s="16"/>
      <c r="S231" s="6" t="s">
        <v>13</v>
      </c>
      <c r="T231" s="2">
        <v>13290</v>
      </c>
      <c r="U231" s="30">
        <v>157.1293449988177</v>
      </c>
      <c r="V231" s="10">
        <v>8.932231982632892</v>
      </c>
      <c r="W231" s="30">
        <v>-10.396440129449838</v>
      </c>
      <c r="X231" s="41">
        <v>10237</v>
      </c>
      <c r="Y231" s="20">
        <v>86.20631578947369</v>
      </c>
      <c r="Z231" s="10">
        <v>6.880305403025802</v>
      </c>
      <c r="AA231" s="20">
        <v>3.644831426546522</v>
      </c>
      <c r="AB231" s="41">
        <v>9847</v>
      </c>
      <c r="AC231" s="20">
        <v>103.59810625986323</v>
      </c>
      <c r="AD231" s="43">
        <v>6.61818572859188</v>
      </c>
      <c r="AE231" s="20">
        <v>21.07463420631993</v>
      </c>
    </row>
    <row r="232" spans="1:31" ht="11.25" customHeight="1" hidden="1">
      <c r="A232" s="16"/>
      <c r="B232" s="6" t="s">
        <v>14</v>
      </c>
      <c r="C232" s="22">
        <v>14250</v>
      </c>
      <c r="D232" s="30">
        <v>115.64681058269761</v>
      </c>
      <c r="E232" s="20">
        <v>11.76800918317629</v>
      </c>
      <c r="F232" s="30">
        <v>-1.737691352916839</v>
      </c>
      <c r="G232" s="2">
        <v>41144</v>
      </c>
      <c r="H232" s="30">
        <v>97.59013282732448</v>
      </c>
      <c r="I232" s="20">
        <v>33.97775226895475</v>
      </c>
      <c r="J232" s="30">
        <v>4.482084359684095</v>
      </c>
      <c r="K232" s="30"/>
      <c r="L232" s="30"/>
      <c r="M232" s="30"/>
      <c r="N232" s="30"/>
      <c r="O232" s="2">
        <v>121091</v>
      </c>
      <c r="P232" s="30">
        <v>56.75058816913025</v>
      </c>
      <c r="Q232" s="31">
        <v>3.8765741344405176</v>
      </c>
      <c r="R232" s="16"/>
      <c r="S232" s="6" t="s">
        <v>14</v>
      </c>
      <c r="T232" s="2">
        <v>10622</v>
      </c>
      <c r="U232" s="30">
        <v>125.58524473870891</v>
      </c>
      <c r="V232" s="10">
        <v>8.771915336399898</v>
      </c>
      <c r="W232" s="30">
        <v>-6.331569664902998</v>
      </c>
      <c r="X232" s="41">
        <v>8356</v>
      </c>
      <c r="Y232" s="20">
        <v>70.36631578947369</v>
      </c>
      <c r="Z232" s="10">
        <v>6.900595419973408</v>
      </c>
      <c r="AA232" s="20">
        <v>15.830329914056001</v>
      </c>
      <c r="AB232" s="41">
        <v>7916</v>
      </c>
      <c r="AC232" s="20">
        <v>83.28248290373487</v>
      </c>
      <c r="AD232" s="43">
        <v>6.537232329405159</v>
      </c>
      <c r="AE232" s="20">
        <v>25.193737150086985</v>
      </c>
    </row>
    <row r="233" spans="1:31" ht="11.25" customHeight="1" hidden="1">
      <c r="A233" s="16"/>
      <c r="B233" s="6" t="s">
        <v>15</v>
      </c>
      <c r="C233" s="22">
        <v>14421</v>
      </c>
      <c r="D233" s="30">
        <v>117.03457230968999</v>
      </c>
      <c r="E233" s="20">
        <v>11.928039702233251</v>
      </c>
      <c r="F233" s="30">
        <v>12.12969442500583</v>
      </c>
      <c r="G233" s="2">
        <v>38831</v>
      </c>
      <c r="H233" s="30">
        <v>92.10388994307401</v>
      </c>
      <c r="I233" s="20">
        <v>32.11827956989247</v>
      </c>
      <c r="J233" s="30">
        <v>8.173384962531689</v>
      </c>
      <c r="K233" s="30"/>
      <c r="L233" s="30"/>
      <c r="M233" s="30"/>
      <c r="N233" s="30"/>
      <c r="O233" s="2">
        <v>120900</v>
      </c>
      <c r="P233" s="30">
        <v>56.66107398277204</v>
      </c>
      <c r="Q233" s="31">
        <v>-2.768171655595052</v>
      </c>
      <c r="R233" s="16"/>
      <c r="S233" s="6" t="s">
        <v>15</v>
      </c>
      <c r="T233" s="2">
        <v>9693</v>
      </c>
      <c r="U233" s="30">
        <v>114.60156065263656</v>
      </c>
      <c r="V233" s="10">
        <v>8.017369727047146</v>
      </c>
      <c r="W233" s="30">
        <v>6.027127543207176</v>
      </c>
      <c r="X233" s="41">
        <v>7711</v>
      </c>
      <c r="Y233" s="20">
        <v>64.93473684210527</v>
      </c>
      <c r="Z233" s="10">
        <v>6.377998345740281</v>
      </c>
      <c r="AA233" s="20">
        <v>4.146407347379795</v>
      </c>
      <c r="AB233" s="41">
        <v>7006</v>
      </c>
      <c r="AC233" s="20">
        <v>73.70857443450815</v>
      </c>
      <c r="AD233" s="43">
        <v>5.794871794871795</v>
      </c>
      <c r="AE233" s="20">
        <v>7.950693374422188</v>
      </c>
    </row>
    <row r="234" spans="1:31" ht="11.25" customHeight="1" hidden="1">
      <c r="A234" s="16"/>
      <c r="B234" s="6" t="s">
        <v>16</v>
      </c>
      <c r="C234" s="22">
        <v>12273</v>
      </c>
      <c r="D234" s="30">
        <v>99.60233728290862</v>
      </c>
      <c r="E234" s="20">
        <v>10.483023702754645</v>
      </c>
      <c r="F234" s="30">
        <v>-1.2630732099758648</v>
      </c>
      <c r="G234" s="2">
        <v>34859</v>
      </c>
      <c r="H234" s="30">
        <v>82.68263757115749</v>
      </c>
      <c r="I234" s="20">
        <v>29.77493060004271</v>
      </c>
      <c r="J234" s="30">
        <v>-0.8955478478421562</v>
      </c>
      <c r="K234" s="30"/>
      <c r="L234" s="30"/>
      <c r="M234" s="30"/>
      <c r="N234" s="30"/>
      <c r="O234" s="2">
        <v>117075</v>
      </c>
      <c r="P234" s="30">
        <v>54.86844695229972</v>
      </c>
      <c r="Q234" s="31">
        <v>-7.007315503943699</v>
      </c>
      <c r="R234" s="16"/>
      <c r="S234" s="6" t="s">
        <v>16</v>
      </c>
      <c r="T234" s="2">
        <v>8169</v>
      </c>
      <c r="U234" s="30">
        <v>96.5831165760227</v>
      </c>
      <c r="V234" s="10">
        <v>6.977578475336323</v>
      </c>
      <c r="W234" s="30">
        <v>-2.9579472558802564</v>
      </c>
      <c r="X234" s="41">
        <v>7720</v>
      </c>
      <c r="Y234" s="20">
        <v>65.01052631578948</v>
      </c>
      <c r="Z234" s="10">
        <v>6.594063634422379</v>
      </c>
      <c r="AA234" s="20">
        <v>2.9058917621967475</v>
      </c>
      <c r="AB234" s="41">
        <v>6697</v>
      </c>
      <c r="AC234" s="20">
        <v>70.45765386638611</v>
      </c>
      <c r="AD234" s="43">
        <v>5.720264787529362</v>
      </c>
      <c r="AE234" s="20">
        <v>-1.8610785463071513</v>
      </c>
    </row>
    <row r="235" spans="1:31" ht="11.25" customHeight="1" hidden="1">
      <c r="A235" s="16"/>
      <c r="B235" s="6" t="s">
        <v>22</v>
      </c>
      <c r="C235" s="22">
        <v>11924</v>
      </c>
      <c r="D235" s="30">
        <v>96.77000486933939</v>
      </c>
      <c r="E235" s="20">
        <v>9.797944108004174</v>
      </c>
      <c r="F235" s="30">
        <v>-0.5670446964643095</v>
      </c>
      <c r="G235" s="2">
        <v>35039</v>
      </c>
      <c r="H235" s="30">
        <v>83.1095825426945</v>
      </c>
      <c r="I235" s="20">
        <v>28.79152663538731</v>
      </c>
      <c r="J235" s="30">
        <v>2.190270648623425</v>
      </c>
      <c r="K235" s="30"/>
      <c r="L235" s="30"/>
      <c r="M235" s="30"/>
      <c r="N235" s="30"/>
      <c r="O235" s="2">
        <v>121699</v>
      </c>
      <c r="P235" s="30">
        <v>57.03553385135959</v>
      </c>
      <c r="Q235" s="31">
        <v>-0.46292888398151555</v>
      </c>
      <c r="R235" s="16"/>
      <c r="S235" s="6" t="s">
        <v>22</v>
      </c>
      <c r="T235" s="2">
        <v>8233</v>
      </c>
      <c r="U235" s="30">
        <v>97.3397966422322</v>
      </c>
      <c r="V235" s="10">
        <v>6.7650514794698395</v>
      </c>
      <c r="W235" s="30">
        <v>-4.400836042731073</v>
      </c>
      <c r="X235" s="41">
        <v>7821</v>
      </c>
      <c r="Y235" s="20">
        <v>65.86105263157894</v>
      </c>
      <c r="Z235" s="10">
        <v>6.426511310692774</v>
      </c>
      <c r="AA235" s="20">
        <v>3.411344704482348</v>
      </c>
      <c r="AB235" s="41">
        <v>7061</v>
      </c>
      <c r="AC235" s="20">
        <v>74.2872172540768</v>
      </c>
      <c r="AD235" s="43">
        <v>5.802019737220519</v>
      </c>
      <c r="AE235" s="20">
        <v>15.356967815716386</v>
      </c>
    </row>
    <row r="236" spans="1:31" ht="11.25" customHeight="1" hidden="1">
      <c r="A236" s="16"/>
      <c r="B236" s="6" t="s">
        <v>23</v>
      </c>
      <c r="C236" s="22">
        <v>11250</v>
      </c>
      <c r="D236" s="30">
        <v>91.30011361791917</v>
      </c>
      <c r="E236" s="20">
        <v>10.057843777100302</v>
      </c>
      <c r="F236" s="30">
        <v>-10.387127608730285</v>
      </c>
      <c r="G236" s="2">
        <v>31938</v>
      </c>
      <c r="H236" s="30">
        <v>75.75426944971537</v>
      </c>
      <c r="I236" s="20">
        <v>28.55354796026928</v>
      </c>
      <c r="J236" s="30">
        <v>-3.606676123502248</v>
      </c>
      <c r="K236" s="30"/>
      <c r="L236" s="30"/>
      <c r="M236" s="30"/>
      <c r="N236" s="30"/>
      <c r="O236" s="2">
        <v>111853</v>
      </c>
      <c r="P236" s="30">
        <v>52.421100977626146</v>
      </c>
      <c r="Q236" s="31">
        <v>-4.399962393483817</v>
      </c>
      <c r="R236" s="16"/>
      <c r="S236" s="6" t="s">
        <v>23</v>
      </c>
      <c r="T236" s="2">
        <v>8033</v>
      </c>
      <c r="U236" s="30">
        <v>94.9751714353275</v>
      </c>
      <c r="V236" s="10">
        <v>7.181747472128597</v>
      </c>
      <c r="W236" s="30">
        <v>2.175019079114729</v>
      </c>
      <c r="X236" s="41">
        <v>6707</v>
      </c>
      <c r="Y236" s="20">
        <v>56.48</v>
      </c>
      <c r="Z236" s="10">
        <v>5.996262952267709</v>
      </c>
      <c r="AA236" s="20">
        <v>-7.604353216696515</v>
      </c>
      <c r="AB236" s="41">
        <v>5948</v>
      </c>
      <c r="AC236" s="20">
        <v>62.577590741714886</v>
      </c>
      <c r="AD236" s="43">
        <v>5.317693758772675</v>
      </c>
      <c r="AE236" s="20">
        <v>8.977647489923049</v>
      </c>
    </row>
    <row r="237" spans="1:31" ht="11.25" customHeight="1" hidden="1">
      <c r="A237" s="16"/>
      <c r="B237" s="6">
        <v>10</v>
      </c>
      <c r="C237" s="22">
        <v>13183</v>
      </c>
      <c r="D237" s="30">
        <v>106.98750202889143</v>
      </c>
      <c r="E237" s="20">
        <v>10.176700812870058</v>
      </c>
      <c r="F237" s="30">
        <v>-11.392660303804275</v>
      </c>
      <c r="G237" s="2">
        <v>38118</v>
      </c>
      <c r="H237" s="30">
        <v>90.41271347248578</v>
      </c>
      <c r="I237" s="20">
        <v>29.42543287453393</v>
      </c>
      <c r="J237" s="30">
        <v>-0.7085178431883302</v>
      </c>
      <c r="K237" s="30"/>
      <c r="L237" s="30"/>
      <c r="M237" s="30"/>
      <c r="N237" s="30"/>
      <c r="O237" s="2">
        <v>129541</v>
      </c>
      <c r="P237" s="30">
        <v>60.71077075932401</v>
      </c>
      <c r="Q237" s="31">
        <v>0.3213915090686616</v>
      </c>
      <c r="R237" s="16"/>
      <c r="S237" s="6">
        <v>10</v>
      </c>
      <c r="T237" s="2">
        <v>9455</v>
      </c>
      <c r="U237" s="30">
        <v>111.78765665641997</v>
      </c>
      <c r="V237" s="10">
        <v>7.298847469141044</v>
      </c>
      <c r="W237" s="30">
        <v>5.395162189276557</v>
      </c>
      <c r="X237" s="41">
        <v>8572</v>
      </c>
      <c r="Y237" s="20">
        <v>72.18526315789474</v>
      </c>
      <c r="Z237" s="10">
        <v>6.617209995291066</v>
      </c>
      <c r="AA237" s="20">
        <v>1.527892929053654</v>
      </c>
      <c r="AB237" s="41">
        <v>6908</v>
      </c>
      <c r="AC237" s="20">
        <v>72.6775381378222</v>
      </c>
      <c r="AD237" s="43">
        <v>5.332674597231764</v>
      </c>
      <c r="AE237" s="20">
        <v>13.283043620859297</v>
      </c>
    </row>
    <row r="238" spans="1:31" ht="11.25" customHeight="1" hidden="1">
      <c r="A238" s="16"/>
      <c r="B238" s="6">
        <v>11</v>
      </c>
      <c r="C238" s="22">
        <v>11745</v>
      </c>
      <c r="D238" s="30">
        <v>95.31731861710762</v>
      </c>
      <c r="E238" s="20">
        <v>9.654191702902422</v>
      </c>
      <c r="F238" s="30">
        <v>-17.410871246747767</v>
      </c>
      <c r="G238" s="2">
        <v>35621</v>
      </c>
      <c r="H238" s="30">
        <v>84.49003795066413</v>
      </c>
      <c r="I238" s="20">
        <v>29.279860591663446</v>
      </c>
      <c r="J238" s="30">
        <v>-2.64294304143435</v>
      </c>
      <c r="K238" s="30"/>
      <c r="L238" s="30"/>
      <c r="M238" s="30"/>
      <c r="N238" s="30"/>
      <c r="O238" s="2">
        <v>121657</v>
      </c>
      <c r="P238" s="30">
        <v>57.015850103574</v>
      </c>
      <c r="Q238" s="31">
        <v>-5.128904970600621</v>
      </c>
      <c r="R238" s="16"/>
      <c r="S238" s="6">
        <v>11</v>
      </c>
      <c r="T238" s="2">
        <v>9002</v>
      </c>
      <c r="U238" s="30">
        <v>106.4317805627808</v>
      </c>
      <c r="V238" s="10">
        <v>7.399492014434024</v>
      </c>
      <c r="W238" s="30">
        <v>1.2256831215562802</v>
      </c>
      <c r="X238" s="41">
        <v>8013</v>
      </c>
      <c r="Y238" s="20">
        <v>67.4778947368421</v>
      </c>
      <c r="Z238" s="10">
        <v>6.58655071224837</v>
      </c>
      <c r="AA238" s="20">
        <v>10.921926910299003</v>
      </c>
      <c r="AB238" s="41">
        <v>6861</v>
      </c>
      <c r="AC238" s="20">
        <v>72.18306154655446</v>
      </c>
      <c r="AD238" s="43">
        <v>5.63962616207863</v>
      </c>
      <c r="AE238" s="20">
        <v>9.776</v>
      </c>
    </row>
    <row r="239" spans="1:31" ht="11.25" customHeight="1" hidden="1">
      <c r="A239" s="16"/>
      <c r="B239" s="6">
        <v>12</v>
      </c>
      <c r="C239" s="22">
        <v>15362</v>
      </c>
      <c r="D239" s="30">
        <v>124.67131959097549</v>
      </c>
      <c r="E239" s="20">
        <v>9.885520498844908</v>
      </c>
      <c r="F239" s="30">
        <v>-11.940384064201776</v>
      </c>
      <c r="G239" s="2">
        <v>45145</v>
      </c>
      <c r="H239" s="30">
        <v>107.08017077798861</v>
      </c>
      <c r="I239" s="20">
        <v>29.05102349435968</v>
      </c>
      <c r="J239" s="30">
        <v>2.555656519763744</v>
      </c>
      <c r="K239" s="30"/>
      <c r="L239" s="30"/>
      <c r="M239" s="30"/>
      <c r="N239" s="30"/>
      <c r="O239" s="2">
        <v>155399</v>
      </c>
      <c r="P239" s="30">
        <v>72.82939814597842</v>
      </c>
      <c r="Q239" s="31">
        <v>-2.9108198278124178</v>
      </c>
      <c r="R239" s="16"/>
      <c r="S239" s="6">
        <v>12</v>
      </c>
      <c r="T239" s="2">
        <v>11241</v>
      </c>
      <c r="U239" s="30">
        <v>132.90375975407898</v>
      </c>
      <c r="V239" s="10">
        <v>7.233637282093193</v>
      </c>
      <c r="W239" s="30">
        <v>10.748768472906404</v>
      </c>
      <c r="X239" s="41">
        <v>10117</v>
      </c>
      <c r="Y239" s="20">
        <v>85.19578947368421</v>
      </c>
      <c r="Z239" s="10">
        <v>6.510337904362319</v>
      </c>
      <c r="AA239" s="20">
        <v>10.267029972752043</v>
      </c>
      <c r="AB239" s="41">
        <v>8425</v>
      </c>
      <c r="AC239" s="20">
        <v>88.63755917937928</v>
      </c>
      <c r="AD239" s="43">
        <v>5.42152780905926</v>
      </c>
      <c r="AE239" s="20">
        <v>16.2068965517241</v>
      </c>
    </row>
    <row r="240" spans="1:31" ht="11.25" customHeight="1" hidden="1">
      <c r="A240" s="16"/>
      <c r="B240" s="6" t="s">
        <v>24</v>
      </c>
      <c r="C240" s="22">
        <v>164755</v>
      </c>
      <c r="D240" s="4">
        <f>C240/C$4*100</f>
        <v>119.75910795801472</v>
      </c>
      <c r="E240" s="20">
        <v>10.65278409094583</v>
      </c>
      <c r="F240" s="3"/>
      <c r="G240" s="2">
        <v>465763</v>
      </c>
      <c r="H240" s="4">
        <f>G240/G$4*100</f>
        <v>89.86029838767246</v>
      </c>
      <c r="I240" s="20">
        <v>30.115460389980285</v>
      </c>
      <c r="J240" s="3"/>
      <c r="K240" s="3"/>
      <c r="L240" s="3"/>
      <c r="M240" s="3"/>
      <c r="N240" s="3"/>
      <c r="O240" s="2">
        <v>1546591</v>
      </c>
      <c r="P240" s="4">
        <f>O240/O$4*100</f>
        <v>59.53693652076837</v>
      </c>
      <c r="Q240" s="29"/>
      <c r="R240" s="16"/>
      <c r="S240" s="6" t="s">
        <v>24</v>
      </c>
      <c r="T240" s="2">
        <v>115367</v>
      </c>
      <c r="U240" s="4">
        <f>T240/T$4*100</f>
        <v>106.93516244148861</v>
      </c>
      <c r="V240" s="10">
        <v>7.459438209584822</v>
      </c>
      <c r="W240" s="3"/>
      <c r="X240" s="41">
        <v>98784</v>
      </c>
      <c r="Y240" s="4">
        <f>X240/X$4*100</f>
        <v>70.87234454703946</v>
      </c>
      <c r="Z240" s="10">
        <v>6.387209029407257</v>
      </c>
      <c r="AA240" s="20"/>
      <c r="AB240" s="41">
        <v>86857</v>
      </c>
      <c r="AC240" s="4">
        <f>AB240/AB$4*100</f>
        <v>65.07165921231055</v>
      </c>
      <c r="AD240" s="43">
        <v>5.616029060042377</v>
      </c>
      <c r="AE240" s="20"/>
    </row>
    <row r="241" spans="1:31" ht="11.25" customHeight="1" hidden="1">
      <c r="A241" s="6">
        <v>19</v>
      </c>
      <c r="B241" s="21" t="s">
        <v>21</v>
      </c>
      <c r="C241" s="22">
        <v>9315</v>
      </c>
      <c r="D241" s="20">
        <f aca="true" t="shared" si="92" ref="D241:D252">C241/C$290*100</f>
        <v>75.59649407563708</v>
      </c>
      <c r="E241" s="20">
        <v>10.045617781228769</v>
      </c>
      <c r="F241" s="20">
        <f aca="true" t="shared" si="93" ref="F241:F279">C241/C228*100-100</f>
        <v>-19.65671899258237</v>
      </c>
      <c r="G241" s="2">
        <v>25293</v>
      </c>
      <c r="H241" s="20">
        <f aca="true" t="shared" si="94" ref="H241:H252">G241/G$290*100</f>
        <v>59.99288425047439</v>
      </c>
      <c r="I241" s="20">
        <v>27.27684493189686</v>
      </c>
      <c r="J241" s="20">
        <f aca="true" t="shared" si="95" ref="J241:J279">G241/G228*100-100</f>
        <v>-20.090357639327692</v>
      </c>
      <c r="K241" s="32">
        <v>39594</v>
      </c>
      <c r="L241" s="20"/>
      <c r="M241" s="20">
        <f aca="true" t="shared" si="96" ref="M241:M266">K241/O241*100</f>
        <v>42.699537351580446</v>
      </c>
      <c r="N241" s="20"/>
      <c r="O241" s="2">
        <v>92727</v>
      </c>
      <c r="P241" s="20">
        <f aca="true" t="shared" si="97" ref="P241:P252">O241/O$290*100</f>
        <v>43.457497164603</v>
      </c>
      <c r="Q241" s="20">
        <f aca="true" t="shared" si="98" ref="Q241:Q279">O241/O228*100-100</f>
        <v>-13.930477560681297</v>
      </c>
      <c r="R241" s="6">
        <v>19</v>
      </c>
      <c r="S241" s="21" t="s">
        <v>21</v>
      </c>
      <c r="T241" s="2">
        <v>6004</v>
      </c>
      <c r="U241" s="20">
        <f aca="true" t="shared" si="99" ref="U241:U252">T241/T$290*100</f>
        <v>70.98604871127925</v>
      </c>
      <c r="V241" s="20">
        <v>6.474921004669622</v>
      </c>
      <c r="W241" s="20">
        <f aca="true" t="shared" si="100" ref="W241:W279">T241/T228*100-100</f>
        <v>-28.896257697773564</v>
      </c>
      <c r="X241" s="2">
        <v>5243</v>
      </c>
      <c r="Y241" s="20">
        <f aca="true" t="shared" si="101" ref="Y241:Y252">X241/X$290*100</f>
        <v>44.15157894736842</v>
      </c>
      <c r="Z241" s="20">
        <v>5.654232316369558</v>
      </c>
      <c r="AA241" s="20">
        <f aca="true" t="shared" si="102" ref="AA241:AA279">X241/X228*100-100</f>
        <v>-13.766447368421055</v>
      </c>
      <c r="AB241" s="2">
        <v>4731</v>
      </c>
      <c r="AC241" s="20">
        <f aca="true" t="shared" si="103" ref="AC241:AC252">AB241/AB$290*100</f>
        <v>49.773803261441344</v>
      </c>
      <c r="AD241" s="40">
        <v>5.10207382962891</v>
      </c>
      <c r="AE241" s="20">
        <f aca="true" t="shared" si="104" ref="AE241:AE279">AB241/AB228*100-100</f>
        <v>-14.51029996385978</v>
      </c>
    </row>
    <row r="242" spans="1:31" ht="11.25" customHeight="1" hidden="1">
      <c r="A242" s="3"/>
      <c r="B242" s="21" t="s">
        <v>11</v>
      </c>
      <c r="C242" s="23">
        <v>10417</v>
      </c>
      <c r="D242" s="20">
        <f t="shared" si="92"/>
        <v>84.53984742736569</v>
      </c>
      <c r="E242" s="20">
        <v>9.450154675182118</v>
      </c>
      <c r="F242" s="20">
        <f t="shared" si="93"/>
        <v>-7.568766637089624</v>
      </c>
      <c r="G242" s="2">
        <v>30905</v>
      </c>
      <c r="H242" s="20">
        <f t="shared" si="94"/>
        <v>73.30407969639468</v>
      </c>
      <c r="I242" s="20">
        <v>28.036577732216887</v>
      </c>
      <c r="J242" s="20">
        <f t="shared" si="95"/>
        <v>-4.466769706336933</v>
      </c>
      <c r="K242" s="32">
        <v>47338</v>
      </c>
      <c r="L242" s="20"/>
      <c r="M242" s="20">
        <f t="shared" si="96"/>
        <v>42.944362293728624</v>
      </c>
      <c r="N242" s="20"/>
      <c r="O242" s="2">
        <v>110231</v>
      </c>
      <c r="P242" s="20">
        <f t="shared" si="97"/>
        <v>51.66093338457357</v>
      </c>
      <c r="Q242" s="20">
        <f t="shared" si="98"/>
        <v>-6.661416789446051</v>
      </c>
      <c r="R242" s="3"/>
      <c r="S242" s="21" t="s">
        <v>11</v>
      </c>
      <c r="T242" s="41">
        <v>8056</v>
      </c>
      <c r="U242" s="20">
        <f t="shared" si="99"/>
        <v>95.24710333412155</v>
      </c>
      <c r="V242" s="10">
        <v>7.308288956827027</v>
      </c>
      <c r="W242" s="20">
        <f t="shared" si="100"/>
        <v>-3.6363636363636402</v>
      </c>
      <c r="X242" s="41">
        <v>6772</v>
      </c>
      <c r="Y242" s="20">
        <f t="shared" si="101"/>
        <v>57.02736842105263</v>
      </c>
      <c r="Z242" s="10">
        <v>6.143462365396305</v>
      </c>
      <c r="AA242" s="20">
        <f t="shared" si="102"/>
        <v>0.044319692716783265</v>
      </c>
      <c r="AB242" s="41">
        <v>5660</v>
      </c>
      <c r="AC242" s="20">
        <f t="shared" si="103"/>
        <v>59.54760652288269</v>
      </c>
      <c r="AD242" s="40">
        <v>5.134671734811441</v>
      </c>
      <c r="AE242" s="20">
        <f t="shared" si="104"/>
        <v>-4.889934464795829</v>
      </c>
    </row>
    <row r="243" spans="1:31" ht="11.25" customHeight="1" hidden="1">
      <c r="A243" s="3"/>
      <c r="B243" s="24" t="s">
        <v>12</v>
      </c>
      <c r="C243" s="22">
        <v>17234</v>
      </c>
      <c r="D243" s="20">
        <f t="shared" si="92"/>
        <v>139.86365849699723</v>
      </c>
      <c r="E243" s="20">
        <v>10.45213330503078</v>
      </c>
      <c r="F243" s="20">
        <f t="shared" si="93"/>
        <v>0.4078303425774976</v>
      </c>
      <c r="G243" s="2">
        <v>47610</v>
      </c>
      <c r="H243" s="20">
        <f t="shared" si="94"/>
        <v>112.926944971537</v>
      </c>
      <c r="I243" s="20">
        <v>28.874670224702065</v>
      </c>
      <c r="J243" s="20">
        <f t="shared" si="95"/>
        <v>0.5002849724526754</v>
      </c>
      <c r="K243" s="32">
        <v>70452</v>
      </c>
      <c r="L243" s="20"/>
      <c r="M243" s="20">
        <f t="shared" si="96"/>
        <v>42.72796191284835</v>
      </c>
      <c r="N243" s="20"/>
      <c r="O243" s="2">
        <v>164885</v>
      </c>
      <c r="P243" s="20">
        <f t="shared" si="97"/>
        <v>77.27511318154977</v>
      </c>
      <c r="Q243" s="20">
        <f t="shared" si="98"/>
        <v>-4.5561369793234405</v>
      </c>
      <c r="R243" s="3"/>
      <c r="S243" s="24" t="s">
        <v>12</v>
      </c>
      <c r="T243" s="41">
        <v>11863</v>
      </c>
      <c r="U243" s="20">
        <f t="shared" si="99"/>
        <v>140.25774414755261</v>
      </c>
      <c r="V243" s="10">
        <v>7.194711465566911</v>
      </c>
      <c r="W243" s="20">
        <f t="shared" si="100"/>
        <v>9.58891454965358</v>
      </c>
      <c r="X243" s="41">
        <v>9575</v>
      </c>
      <c r="Y243" s="20">
        <f t="shared" si="101"/>
        <v>80.63157894736842</v>
      </c>
      <c r="Z243" s="10">
        <v>5.807077660187403</v>
      </c>
      <c r="AA243" s="20">
        <f t="shared" si="102"/>
        <v>-10.35483568954217</v>
      </c>
      <c r="AB243" s="41">
        <v>8938</v>
      </c>
      <c r="AC243" s="20">
        <f t="shared" si="103"/>
        <v>94.03471856917412</v>
      </c>
      <c r="AD243" s="40">
        <v>5.420747793916973</v>
      </c>
      <c r="AE243" s="20">
        <f t="shared" si="104"/>
        <v>2.7002183155233865</v>
      </c>
    </row>
    <row r="244" spans="1:31" ht="11.25" customHeight="1" hidden="1">
      <c r="A244" s="3"/>
      <c r="B244" s="24" t="s">
        <v>13</v>
      </c>
      <c r="C244" s="22">
        <v>19024</v>
      </c>
      <c r="D244" s="20">
        <f t="shared" si="92"/>
        <v>154.39052101931506</v>
      </c>
      <c r="E244" s="20">
        <v>13.154655713673263</v>
      </c>
      <c r="F244" s="20">
        <f t="shared" si="93"/>
        <v>-6.3733451449382414</v>
      </c>
      <c r="G244" s="2">
        <v>51442</v>
      </c>
      <c r="H244" s="20">
        <f t="shared" si="94"/>
        <v>122.01612903225806</v>
      </c>
      <c r="I244" s="20">
        <v>35.570952440221824</v>
      </c>
      <c r="J244" s="20">
        <f t="shared" si="95"/>
        <v>-4.192352820665633</v>
      </c>
      <c r="K244" s="32">
        <v>68471</v>
      </c>
      <c r="L244" s="20"/>
      <c r="M244" s="20">
        <f t="shared" si="96"/>
        <v>47.346111825637195</v>
      </c>
      <c r="N244" s="20"/>
      <c r="O244" s="2">
        <v>144618</v>
      </c>
      <c r="P244" s="20">
        <f t="shared" si="97"/>
        <v>67.77676755368508</v>
      </c>
      <c r="Q244" s="20">
        <f t="shared" si="98"/>
        <v>-2.801992109525699</v>
      </c>
      <c r="R244" s="3"/>
      <c r="S244" s="24" t="s">
        <v>13</v>
      </c>
      <c r="T244" s="41">
        <v>12917</v>
      </c>
      <c r="U244" s="20">
        <f t="shared" si="99"/>
        <v>152.71931898794043</v>
      </c>
      <c r="V244" s="10">
        <v>8.93180655243469</v>
      </c>
      <c r="W244" s="20">
        <f t="shared" si="100"/>
        <v>-2.806621519939796</v>
      </c>
      <c r="X244" s="41">
        <v>9179</v>
      </c>
      <c r="Y244" s="20">
        <f t="shared" si="101"/>
        <v>77.29684210526315</v>
      </c>
      <c r="Z244" s="10">
        <v>6.347066063698847</v>
      </c>
      <c r="AA244" s="20">
        <f t="shared" si="102"/>
        <v>-10.335059099345514</v>
      </c>
      <c r="AB244" s="41">
        <v>10322</v>
      </c>
      <c r="AC244" s="20">
        <f t="shared" si="103"/>
        <v>108.59547606522884</v>
      </c>
      <c r="AD244" s="40">
        <v>7.137424110415025</v>
      </c>
      <c r="AE244" s="20">
        <f t="shared" si="104"/>
        <v>4.823804204326194</v>
      </c>
    </row>
    <row r="245" spans="1:31" ht="11.25" customHeight="1" hidden="1">
      <c r="A245" s="3"/>
      <c r="B245" s="24" t="s">
        <v>14</v>
      </c>
      <c r="C245" s="22">
        <v>15542</v>
      </c>
      <c r="D245" s="20">
        <f t="shared" si="92"/>
        <v>126.1321214088622</v>
      </c>
      <c r="E245" s="20">
        <v>12.66718285178695</v>
      </c>
      <c r="F245" s="20">
        <f t="shared" si="93"/>
        <v>9.066666666666663</v>
      </c>
      <c r="G245" s="2">
        <v>42504</v>
      </c>
      <c r="H245" s="20">
        <f t="shared" si="94"/>
        <v>100.81593927893738</v>
      </c>
      <c r="I245" s="20">
        <v>34.641998451444636</v>
      </c>
      <c r="J245" s="20">
        <f t="shared" si="95"/>
        <v>3.3054637371184157</v>
      </c>
      <c r="K245" s="32">
        <v>58571</v>
      </c>
      <c r="L245" s="20"/>
      <c r="M245" s="20">
        <f t="shared" si="96"/>
        <v>47.73707160030971</v>
      </c>
      <c r="N245" s="20"/>
      <c r="O245" s="2">
        <v>122695</v>
      </c>
      <c r="P245" s="20">
        <f t="shared" si="97"/>
        <v>57.50231987027473</v>
      </c>
      <c r="Q245" s="20">
        <f t="shared" si="98"/>
        <v>1.324623630162435</v>
      </c>
      <c r="R245" s="3"/>
      <c r="S245" s="24" t="s">
        <v>14</v>
      </c>
      <c r="T245" s="41">
        <v>9357</v>
      </c>
      <c r="U245" s="20">
        <f t="shared" si="99"/>
        <v>110.62899030503665</v>
      </c>
      <c r="V245" s="10">
        <v>7.626227637638046</v>
      </c>
      <c r="W245" s="20">
        <f t="shared" si="100"/>
        <v>-11.909244963283754</v>
      </c>
      <c r="X245" s="41">
        <v>8078</v>
      </c>
      <c r="Y245" s="20">
        <f t="shared" si="101"/>
        <v>68.02526315789473</v>
      </c>
      <c r="Z245" s="10">
        <v>6.583805371042015</v>
      </c>
      <c r="AA245" s="20">
        <f t="shared" si="102"/>
        <v>-3.326950694112014</v>
      </c>
      <c r="AB245" s="41">
        <v>9527</v>
      </c>
      <c r="AC245" s="20">
        <f t="shared" si="103"/>
        <v>100.23145712782747</v>
      </c>
      <c r="AD245" s="40">
        <v>7.764782590977627</v>
      </c>
      <c r="AE245" s="20">
        <f t="shared" si="104"/>
        <v>20.351187468418402</v>
      </c>
    </row>
    <row r="246" spans="1:31" ht="11.25" customHeight="1" hidden="1">
      <c r="A246" s="3"/>
      <c r="B246" s="24" t="s">
        <v>15</v>
      </c>
      <c r="C246" s="22">
        <v>11727</v>
      </c>
      <c r="D246" s="20">
        <f t="shared" si="92"/>
        <v>95.17123843531894</v>
      </c>
      <c r="E246" s="20">
        <v>10.719182464671578</v>
      </c>
      <c r="F246" s="20">
        <f t="shared" si="93"/>
        <v>-18.68109007697109</v>
      </c>
      <c r="G246" s="2">
        <v>32455</v>
      </c>
      <c r="H246" s="20">
        <f t="shared" si="94"/>
        <v>76.98055028462998</v>
      </c>
      <c r="I246" s="20">
        <v>29.665819637666583</v>
      </c>
      <c r="J246" s="20">
        <f t="shared" si="95"/>
        <v>-16.419870721845953</v>
      </c>
      <c r="K246" s="32">
        <v>47732</v>
      </c>
      <c r="L246" s="20"/>
      <c r="M246" s="20">
        <f t="shared" si="96"/>
        <v>43.62991535803733</v>
      </c>
      <c r="N246" s="20"/>
      <c r="O246" s="2">
        <v>109402</v>
      </c>
      <c r="P246" s="20">
        <f t="shared" si="97"/>
        <v>51.272413696139175</v>
      </c>
      <c r="Q246" s="20">
        <f t="shared" si="98"/>
        <v>-9.510339123242346</v>
      </c>
      <c r="R246" s="3"/>
      <c r="S246" s="24" t="s">
        <v>15</v>
      </c>
      <c r="T246" s="41">
        <v>7086</v>
      </c>
      <c r="U246" s="20">
        <f t="shared" si="99"/>
        <v>83.77867108063371</v>
      </c>
      <c r="V246" s="10">
        <v>6.477029670389937</v>
      </c>
      <c r="W246" s="20">
        <f t="shared" si="100"/>
        <v>-26.895697926338585</v>
      </c>
      <c r="X246" s="41">
        <v>7029</v>
      </c>
      <c r="Y246" s="20">
        <f t="shared" si="101"/>
        <v>59.19157894736842</v>
      </c>
      <c r="Z246" s="10">
        <v>6.424928246284346</v>
      </c>
      <c r="AA246" s="20">
        <f t="shared" si="102"/>
        <v>-8.844507845934373</v>
      </c>
      <c r="AB246" s="41">
        <v>6613</v>
      </c>
      <c r="AC246" s="20">
        <f t="shared" si="103"/>
        <v>69.57390846922672</v>
      </c>
      <c r="AD246" s="40">
        <v>6.044679256320725</v>
      </c>
      <c r="AE246" s="20">
        <f t="shared" si="104"/>
        <v>-5.609477590636601</v>
      </c>
    </row>
    <row r="247" spans="1:31" ht="11.25" customHeight="1" hidden="1">
      <c r="A247" s="3"/>
      <c r="B247" s="24" t="s">
        <v>16</v>
      </c>
      <c r="C247" s="22">
        <v>11423</v>
      </c>
      <c r="D247" s="20">
        <f t="shared" si="92"/>
        <v>92.7041064762214</v>
      </c>
      <c r="E247" s="20">
        <v>9.83114155879923</v>
      </c>
      <c r="F247" s="20">
        <f t="shared" si="93"/>
        <v>-6.9257720198810375</v>
      </c>
      <c r="G247" s="2">
        <v>34458</v>
      </c>
      <c r="H247" s="20">
        <f t="shared" si="94"/>
        <v>81.73149905123338</v>
      </c>
      <c r="I247" s="20">
        <v>29.656086477554393</v>
      </c>
      <c r="J247" s="20">
        <f t="shared" si="95"/>
        <v>-1.1503485470036452</v>
      </c>
      <c r="K247" s="32">
        <v>50669</v>
      </c>
      <c r="L247" s="20"/>
      <c r="M247" s="20">
        <f t="shared" si="96"/>
        <v>43.60799366565684</v>
      </c>
      <c r="N247" s="20"/>
      <c r="O247" s="2">
        <v>116192</v>
      </c>
      <c r="P247" s="20">
        <f t="shared" si="97"/>
        <v>54.45461958814101</v>
      </c>
      <c r="Q247" s="20">
        <f t="shared" si="98"/>
        <v>-0.754217382020073</v>
      </c>
      <c r="R247" s="3"/>
      <c r="S247" s="24" t="s">
        <v>16</v>
      </c>
      <c r="T247" s="41">
        <v>8454</v>
      </c>
      <c r="U247" s="20">
        <f t="shared" si="99"/>
        <v>99.9527074958619</v>
      </c>
      <c r="V247" s="10">
        <v>7.275888185072983</v>
      </c>
      <c r="W247" s="20">
        <f t="shared" si="100"/>
        <v>3.48879911861917</v>
      </c>
      <c r="X247" s="41">
        <v>7524</v>
      </c>
      <c r="Y247" s="20">
        <f t="shared" si="101"/>
        <v>63.36000000000001</v>
      </c>
      <c r="Z247" s="10">
        <v>6.475488846047921</v>
      </c>
      <c r="AA247" s="20">
        <f t="shared" si="102"/>
        <v>-2.538860103626945</v>
      </c>
      <c r="AB247" s="41">
        <v>7057</v>
      </c>
      <c r="AC247" s="20">
        <f t="shared" si="103"/>
        <v>74.24513413992635</v>
      </c>
      <c r="AD247" s="40">
        <v>6.07356788763426</v>
      </c>
      <c r="AE247" s="20">
        <f t="shared" si="104"/>
        <v>5.3755412871435055</v>
      </c>
    </row>
    <row r="248" spans="1:31" ht="11.25" customHeight="1" hidden="1">
      <c r="A248" s="3"/>
      <c r="B248" s="24" t="s">
        <v>22</v>
      </c>
      <c r="C248" s="22">
        <v>10543</v>
      </c>
      <c r="D248" s="20">
        <f t="shared" si="92"/>
        <v>85.56240869988639</v>
      </c>
      <c r="E248" s="20">
        <v>9.501279694315274</v>
      </c>
      <c r="F248" s="20">
        <f t="shared" si="93"/>
        <v>-11.581683998658164</v>
      </c>
      <c r="G248" s="2">
        <v>32358</v>
      </c>
      <c r="H248" s="20">
        <f t="shared" si="94"/>
        <v>76.75047438330171</v>
      </c>
      <c r="I248" s="20">
        <v>29.16080891099816</v>
      </c>
      <c r="J248" s="20">
        <f t="shared" si="95"/>
        <v>-7.651474071748623</v>
      </c>
      <c r="K248" s="32">
        <v>47422</v>
      </c>
      <c r="L248" s="20"/>
      <c r="M248" s="20">
        <f t="shared" si="96"/>
        <v>42.73638297105368</v>
      </c>
      <c r="N248" s="20"/>
      <c r="O248" s="2">
        <v>110964</v>
      </c>
      <c r="P248" s="20">
        <f t="shared" si="97"/>
        <v>52.00446164949807</v>
      </c>
      <c r="Q248" s="20">
        <f t="shared" si="98"/>
        <v>-8.820943475295607</v>
      </c>
      <c r="R248" s="3"/>
      <c r="S248" s="24" t="s">
        <v>22</v>
      </c>
      <c r="T248" s="41">
        <v>7984</v>
      </c>
      <c r="U248" s="20">
        <f t="shared" si="99"/>
        <v>94.39583825963584</v>
      </c>
      <c r="V248" s="10">
        <v>7.195126347283804</v>
      </c>
      <c r="W248" s="20">
        <f t="shared" si="100"/>
        <v>-3.024413943884369</v>
      </c>
      <c r="X248" s="41">
        <v>7200</v>
      </c>
      <c r="Y248" s="20">
        <f t="shared" si="101"/>
        <v>60.631578947368425</v>
      </c>
      <c r="Z248" s="10">
        <v>6.488590894344112</v>
      </c>
      <c r="AA248" s="20">
        <f t="shared" si="102"/>
        <v>-7.940161104718072</v>
      </c>
      <c r="AB248" s="41">
        <v>6631</v>
      </c>
      <c r="AC248" s="20">
        <f t="shared" si="103"/>
        <v>69.76328248290373</v>
      </c>
      <c r="AD248" s="40">
        <v>5.975811975054972</v>
      </c>
      <c r="AE248" s="20">
        <f t="shared" si="104"/>
        <v>-6.089788981730635</v>
      </c>
    </row>
    <row r="249" spans="1:31" ht="11.25" customHeight="1" hidden="1">
      <c r="A249" s="3"/>
      <c r="B249" s="24" t="s">
        <v>23</v>
      </c>
      <c r="C249" s="22">
        <v>8505</v>
      </c>
      <c r="D249" s="20">
        <f t="shared" si="92"/>
        <v>69.02288589514689</v>
      </c>
      <c r="E249" s="20">
        <v>9.097035040431267</v>
      </c>
      <c r="F249" s="20">
        <f t="shared" si="93"/>
        <v>-24.400000000000006</v>
      </c>
      <c r="G249" s="2">
        <v>25428</v>
      </c>
      <c r="H249" s="20">
        <f t="shared" si="94"/>
        <v>60.313092979127134</v>
      </c>
      <c r="I249" s="20">
        <v>27.19804903093313</v>
      </c>
      <c r="J249" s="20">
        <f t="shared" si="95"/>
        <v>-20.38324253240654</v>
      </c>
      <c r="K249" s="32">
        <v>38697</v>
      </c>
      <c r="L249" s="20"/>
      <c r="M249" s="20">
        <f t="shared" si="96"/>
        <v>41.39070722628674</v>
      </c>
      <c r="N249" s="20"/>
      <c r="O249" s="2">
        <v>93492</v>
      </c>
      <c r="P249" s="20">
        <f t="shared" si="97"/>
        <v>43.81602257069746</v>
      </c>
      <c r="Q249" s="20">
        <f t="shared" si="98"/>
        <v>-16.415295074785647</v>
      </c>
      <c r="R249" s="3"/>
      <c r="S249" s="24" t="s">
        <v>23</v>
      </c>
      <c r="T249" s="41">
        <v>6155</v>
      </c>
      <c r="U249" s="20">
        <f t="shared" si="99"/>
        <v>72.77134074249231</v>
      </c>
      <c r="V249" s="10">
        <v>6.583450990459077</v>
      </c>
      <c r="W249" s="20">
        <f t="shared" si="100"/>
        <v>-23.378563425868293</v>
      </c>
      <c r="X249" s="41">
        <v>5701</v>
      </c>
      <c r="Y249" s="20">
        <f t="shared" si="101"/>
        <v>48.008421052631576</v>
      </c>
      <c r="Z249" s="10">
        <v>6.09784794420913</v>
      </c>
      <c r="AA249" s="20">
        <f t="shared" si="102"/>
        <v>-14.999254510213206</v>
      </c>
      <c r="AB249" s="2">
        <v>5067</v>
      </c>
      <c r="AC249" s="20">
        <f t="shared" si="103"/>
        <v>53.30878485007891</v>
      </c>
      <c r="AD249" s="40">
        <v>5.419715055833654</v>
      </c>
      <c r="AE249" s="20">
        <f t="shared" si="104"/>
        <v>-14.811701412239415</v>
      </c>
    </row>
    <row r="250" spans="1:31" ht="11.25" customHeight="1" hidden="1">
      <c r="A250" s="3"/>
      <c r="B250" s="25">
        <v>10</v>
      </c>
      <c r="C250" s="22">
        <v>12583</v>
      </c>
      <c r="D250" s="20">
        <f t="shared" si="92"/>
        <v>102.11816263593572</v>
      </c>
      <c r="E250" s="20">
        <v>10.10723322221776</v>
      </c>
      <c r="F250" s="20">
        <f t="shared" si="93"/>
        <v>-4.551316088902382</v>
      </c>
      <c r="G250" s="2">
        <v>36890</v>
      </c>
      <c r="H250" s="20">
        <f t="shared" si="94"/>
        <v>87.5</v>
      </c>
      <c r="I250" s="20">
        <v>29.631712116952485</v>
      </c>
      <c r="J250" s="20">
        <f t="shared" si="95"/>
        <v>-3.2215751088724573</v>
      </c>
      <c r="K250" s="32">
        <v>54088</v>
      </c>
      <c r="L250" s="20"/>
      <c r="M250" s="20">
        <f t="shared" si="96"/>
        <v>43.44592152295273</v>
      </c>
      <c r="N250" s="20"/>
      <c r="O250" s="2">
        <v>124495</v>
      </c>
      <c r="P250" s="20">
        <f t="shared" si="97"/>
        <v>58.34590906108523</v>
      </c>
      <c r="Q250" s="20">
        <f t="shared" si="98"/>
        <v>-3.895291838105308</v>
      </c>
      <c r="R250" s="3"/>
      <c r="S250" s="25">
        <v>10</v>
      </c>
      <c r="T250" s="41">
        <v>9601</v>
      </c>
      <c r="U250" s="20">
        <f t="shared" si="99"/>
        <v>113.51383305746039</v>
      </c>
      <c r="V250" s="10">
        <v>7.711956303466002</v>
      </c>
      <c r="W250" s="20">
        <f t="shared" si="100"/>
        <v>1.5441565309360072</v>
      </c>
      <c r="X250" s="41">
        <v>8167</v>
      </c>
      <c r="Y250" s="20">
        <f t="shared" si="101"/>
        <v>68.77473684210527</v>
      </c>
      <c r="Z250" s="10">
        <v>6.560102815374111</v>
      </c>
      <c r="AA250" s="20">
        <f t="shared" si="102"/>
        <v>-4.724685020998592</v>
      </c>
      <c r="AB250" s="41">
        <v>6539</v>
      </c>
      <c r="AC250" s="20">
        <f t="shared" si="103"/>
        <v>68.79537085744344</v>
      </c>
      <c r="AD250" s="40">
        <v>5.252419775894614</v>
      </c>
      <c r="AE250" s="20">
        <f t="shared" si="104"/>
        <v>-5.3416328894035985</v>
      </c>
    </row>
    <row r="251" spans="1:31" ht="11.25" customHeight="1" hidden="1">
      <c r="A251" s="3"/>
      <c r="B251" s="25">
        <v>11</v>
      </c>
      <c r="C251" s="26">
        <v>10062</v>
      </c>
      <c r="D251" s="20">
        <f t="shared" si="92"/>
        <v>81.6588216198669</v>
      </c>
      <c r="E251" s="27">
        <v>8.933359376387237</v>
      </c>
      <c r="F251" s="20">
        <f t="shared" si="93"/>
        <v>-14.329501915708803</v>
      </c>
      <c r="G251" s="28">
        <v>31310</v>
      </c>
      <c r="H251" s="20">
        <f t="shared" si="94"/>
        <v>74.26470588235294</v>
      </c>
      <c r="I251" s="27">
        <v>27.79800060372534</v>
      </c>
      <c r="J251" s="20">
        <f t="shared" si="95"/>
        <v>-12.102411498834954</v>
      </c>
      <c r="K251" s="32">
        <v>47596</v>
      </c>
      <c r="L251" s="27"/>
      <c r="M251" s="20">
        <f t="shared" si="96"/>
        <v>42.257222508301226</v>
      </c>
      <c r="N251" s="27"/>
      <c r="O251" s="28">
        <v>112634</v>
      </c>
      <c r="P251" s="20">
        <f t="shared" si="97"/>
        <v>52.78712495430559</v>
      </c>
      <c r="Q251" s="20">
        <f t="shared" si="98"/>
        <v>-7.416753659879831</v>
      </c>
      <c r="R251" s="3"/>
      <c r="S251" s="25">
        <v>11</v>
      </c>
      <c r="T251" s="42">
        <v>8109</v>
      </c>
      <c r="U251" s="20">
        <f t="shared" si="99"/>
        <v>95.87372901395129</v>
      </c>
      <c r="V251" s="10">
        <v>7.199424685263775</v>
      </c>
      <c r="W251" s="20">
        <f t="shared" si="100"/>
        <v>-9.920017773828036</v>
      </c>
      <c r="X251" s="42">
        <v>6886</v>
      </c>
      <c r="Y251" s="20">
        <f t="shared" si="101"/>
        <v>57.98736842105263</v>
      </c>
      <c r="Z251" s="10">
        <v>6.113606903776835</v>
      </c>
      <c r="AA251" s="20">
        <f t="shared" si="102"/>
        <v>-14.06464495195307</v>
      </c>
      <c r="AB251" s="42">
        <v>6253</v>
      </c>
      <c r="AC251" s="20">
        <f t="shared" si="103"/>
        <v>65.78642819568648</v>
      </c>
      <c r="AD251" s="43">
        <v>5.551609638297494</v>
      </c>
      <c r="AE251" s="20">
        <f t="shared" si="104"/>
        <v>-8.861681970558237</v>
      </c>
    </row>
    <row r="252" spans="1:31" ht="11.25" customHeight="1" hidden="1">
      <c r="A252" s="3"/>
      <c r="B252" s="25">
        <v>12</v>
      </c>
      <c r="C252" s="22">
        <v>12796</v>
      </c>
      <c r="D252" s="20">
        <f t="shared" si="92"/>
        <v>103.84677812043499</v>
      </c>
      <c r="E252" s="20">
        <v>9.286460752438458</v>
      </c>
      <c r="F252" s="20">
        <f t="shared" si="93"/>
        <v>-16.70355422471033</v>
      </c>
      <c r="G252" s="2">
        <v>38864</v>
      </c>
      <c r="H252" s="20">
        <f t="shared" si="94"/>
        <v>92.18216318785579</v>
      </c>
      <c r="I252" s="20">
        <v>28.204830469112867</v>
      </c>
      <c r="J252" s="20">
        <f t="shared" si="95"/>
        <v>-13.912947170229259</v>
      </c>
      <c r="K252" s="32">
        <v>58136</v>
      </c>
      <c r="L252" s="20"/>
      <c r="M252" s="20">
        <f t="shared" si="96"/>
        <v>42.191128657686946</v>
      </c>
      <c r="N252" s="20"/>
      <c r="O252" s="2">
        <v>137792</v>
      </c>
      <c r="P252" s="20">
        <f t="shared" si="97"/>
        <v>64.57768987786703</v>
      </c>
      <c r="Q252" s="20">
        <f t="shared" si="98"/>
        <v>-11.330188739953286</v>
      </c>
      <c r="R252" s="3"/>
      <c r="S252" s="25">
        <v>12</v>
      </c>
      <c r="T252" s="41">
        <v>10332</v>
      </c>
      <c r="U252" s="20">
        <f t="shared" si="99"/>
        <v>122.1565381886971</v>
      </c>
      <c r="V252" s="10">
        <v>7.498258244310264</v>
      </c>
      <c r="W252" s="20">
        <f t="shared" si="100"/>
        <v>-8.08646917534027</v>
      </c>
      <c r="X252" s="41">
        <v>8306</v>
      </c>
      <c r="Y252" s="20">
        <f t="shared" si="101"/>
        <v>69.94526315789473</v>
      </c>
      <c r="Z252" s="10">
        <v>6.0279261495587555</v>
      </c>
      <c r="AA252" s="20">
        <f t="shared" si="102"/>
        <v>-17.90056340812494</v>
      </c>
      <c r="AB252" s="41">
        <v>7430</v>
      </c>
      <c r="AC252" s="20">
        <f t="shared" si="103"/>
        <v>78.16938453445556</v>
      </c>
      <c r="AD252" s="43">
        <v>5.392185322805388</v>
      </c>
      <c r="AE252" s="20">
        <f t="shared" si="104"/>
        <v>-11.810089020771514</v>
      </c>
    </row>
    <row r="253" spans="1:31" ht="11.25" customHeight="1" hidden="1">
      <c r="A253" s="16"/>
      <c r="B253" s="6" t="s">
        <v>24</v>
      </c>
      <c r="C253" s="22">
        <v>149171</v>
      </c>
      <c r="D253" s="4">
        <f>C253/C$4*100</f>
        <v>108.43122146948507</v>
      </c>
      <c r="E253" s="20">
        <v>10.35818368796641</v>
      </c>
      <c r="F253" s="20">
        <f t="shared" si="93"/>
        <v>-9.458893508542985</v>
      </c>
      <c r="G253" s="2">
        <v>429517</v>
      </c>
      <c r="H253" s="4">
        <f>G253/G$4*100</f>
        <v>82.86730758471134</v>
      </c>
      <c r="I253" s="20">
        <v>29.824939050514292</v>
      </c>
      <c r="J253" s="20">
        <f t="shared" si="95"/>
        <v>-7.7820694215727855</v>
      </c>
      <c r="K253" s="32">
        <f>SUM(K241:K252)</f>
        <v>628766</v>
      </c>
      <c r="L253" s="4"/>
      <c r="M253" s="20">
        <f t="shared" si="96"/>
        <v>43.660454945987404</v>
      </c>
      <c r="N253" s="4">
        <f>K253/K30*100-100</f>
        <v>-7.060832033819381</v>
      </c>
      <c r="O253" s="2">
        <v>1440127</v>
      </c>
      <c r="P253" s="4">
        <f>O253/O$4*100</f>
        <v>55.43854178696539</v>
      </c>
      <c r="Q253" s="20">
        <f t="shared" si="98"/>
        <v>-6.883785047242611</v>
      </c>
      <c r="R253" s="16"/>
      <c r="S253" s="6" t="s">
        <v>24</v>
      </c>
      <c r="T253" s="2">
        <v>105918</v>
      </c>
      <c r="U253" s="4">
        <f>T253/T$4*100</f>
        <v>98.17676229318255</v>
      </c>
      <c r="V253" s="10">
        <v>7.354768016987391</v>
      </c>
      <c r="W253" s="20">
        <f t="shared" si="100"/>
        <v>-8.190383731916413</v>
      </c>
      <c r="X253" s="41">
        <v>89660</v>
      </c>
      <c r="Y253" s="4">
        <f>X253/X$4*100</f>
        <v>64.32635256810372</v>
      </c>
      <c r="Z253" s="10">
        <v>6.22583980440614</v>
      </c>
      <c r="AA253" s="20">
        <f t="shared" si="102"/>
        <v>-9.236313573048278</v>
      </c>
      <c r="AB253" s="41">
        <v>84768</v>
      </c>
      <c r="AC253" s="4">
        <f>AB253/AB$4*100</f>
        <v>63.50661901872204</v>
      </c>
      <c r="AD253" s="43">
        <v>5.886147541154356</v>
      </c>
      <c r="AE253" s="20">
        <f t="shared" si="104"/>
        <v>-2.405102639971446</v>
      </c>
    </row>
    <row r="254" spans="1:31" ht="11.25" customHeight="1" hidden="1">
      <c r="A254" s="6">
        <v>20</v>
      </c>
      <c r="B254" s="21" t="s">
        <v>21</v>
      </c>
      <c r="C254" s="22">
        <v>6874</v>
      </c>
      <c r="D254" s="20">
        <f aca="true" t="shared" si="105" ref="D254:D265">C254/C$290*100</f>
        <v>55.78639831196235</v>
      </c>
      <c r="E254" s="20">
        <v>8.098396578739647</v>
      </c>
      <c r="F254" s="20">
        <f t="shared" si="93"/>
        <v>-26.205045625335472</v>
      </c>
      <c r="G254" s="2">
        <v>22451</v>
      </c>
      <c r="H254" s="20">
        <f aca="true" t="shared" si="106" ref="H254:H265">G254/G$290*100</f>
        <v>53.25189753320683</v>
      </c>
      <c r="I254" s="20">
        <v>26.449971136061073</v>
      </c>
      <c r="J254" s="20">
        <f t="shared" si="95"/>
        <v>-11.23631044162417</v>
      </c>
      <c r="K254" s="32">
        <v>35850</v>
      </c>
      <c r="L254" s="20"/>
      <c r="M254" s="20">
        <f t="shared" si="96"/>
        <v>42.23560042883566</v>
      </c>
      <c r="N254" s="20">
        <f aca="true" t="shared" si="107" ref="N254:N266">K254/K241*100-100</f>
        <v>-9.455978178511899</v>
      </c>
      <c r="O254" s="2">
        <v>84881</v>
      </c>
      <c r="P254" s="20">
        <f aca="true" t="shared" si="108" ref="P254:P265">O254/O$290*100</f>
        <v>39.78038561399233</v>
      </c>
      <c r="Q254" s="20">
        <f t="shared" si="98"/>
        <v>-8.461397435482652</v>
      </c>
      <c r="R254" s="6">
        <v>20</v>
      </c>
      <c r="S254" s="21" t="s">
        <v>21</v>
      </c>
      <c r="T254" s="2">
        <v>6194</v>
      </c>
      <c r="U254" s="20">
        <f aca="true" t="shared" si="109" ref="U254:U265">T254/T$290*100</f>
        <v>73.23244265783873</v>
      </c>
      <c r="V254" s="20">
        <v>7.297275008541369</v>
      </c>
      <c r="W254" s="20">
        <f t="shared" si="100"/>
        <v>3.1645569620253156</v>
      </c>
      <c r="X254" s="2">
        <v>5073</v>
      </c>
      <c r="Y254" s="20">
        <f aca="true" t="shared" si="110" ref="Y254:Y265">X254/X$290*100</f>
        <v>42.72</v>
      </c>
      <c r="Z254" s="20">
        <v>5.976602537670385</v>
      </c>
      <c r="AA254" s="20">
        <f t="shared" si="102"/>
        <v>-3.2424184627121804</v>
      </c>
      <c r="AB254" s="2">
        <v>4310</v>
      </c>
      <c r="AC254" s="20">
        <f aca="true" t="shared" si="111" ref="AC254:AC265">AB254/AB$290*100</f>
        <v>45.34455549710679</v>
      </c>
      <c r="AD254" s="40">
        <v>5.077697011109671</v>
      </c>
      <c r="AE254" s="20">
        <f t="shared" si="104"/>
        <v>-8.89875290636229</v>
      </c>
    </row>
    <row r="255" spans="1:31" ht="11.25" customHeight="1" hidden="1">
      <c r="A255" s="3"/>
      <c r="B255" s="21" t="s">
        <v>11</v>
      </c>
      <c r="C255" s="22">
        <v>9105</v>
      </c>
      <c r="D255" s="20">
        <f t="shared" si="105"/>
        <v>73.89222528810258</v>
      </c>
      <c r="E255" s="20">
        <v>8.797441447012446</v>
      </c>
      <c r="F255" s="20">
        <f t="shared" si="93"/>
        <v>-12.594796966497071</v>
      </c>
      <c r="G255" s="2">
        <v>27155</v>
      </c>
      <c r="H255" s="20">
        <f t="shared" si="106"/>
        <v>64.40939278937381</v>
      </c>
      <c r="I255" s="20">
        <v>26.23772899435727</v>
      </c>
      <c r="J255" s="20">
        <f t="shared" si="95"/>
        <v>-12.13395890632583</v>
      </c>
      <c r="K255" s="32">
        <v>42631</v>
      </c>
      <c r="L255" s="20"/>
      <c r="M255" s="20">
        <f t="shared" si="96"/>
        <v>41.19096390198655</v>
      </c>
      <c r="N255" s="20">
        <f t="shared" si="107"/>
        <v>-9.943385863365577</v>
      </c>
      <c r="O255" s="2">
        <v>103496</v>
      </c>
      <c r="P255" s="20">
        <f t="shared" si="108"/>
        <v>48.50450382895761</v>
      </c>
      <c r="Q255" s="20">
        <f t="shared" si="98"/>
        <v>-6.109896490098066</v>
      </c>
      <c r="R255" s="3"/>
      <c r="S255" s="21" t="s">
        <v>11</v>
      </c>
      <c r="T255" s="2">
        <v>6788</v>
      </c>
      <c r="U255" s="20">
        <f t="shared" si="109"/>
        <v>80.2553795223457</v>
      </c>
      <c r="V255" s="10">
        <v>6.5587075829017545</v>
      </c>
      <c r="W255" s="20">
        <f t="shared" si="100"/>
        <v>-15.73982125124131</v>
      </c>
      <c r="X255" s="2">
        <v>5971</v>
      </c>
      <c r="Y255" s="20">
        <f t="shared" si="110"/>
        <v>50.282105263157895</v>
      </c>
      <c r="Z255" s="10">
        <v>5.769305093916674</v>
      </c>
      <c r="AA255" s="20">
        <f t="shared" si="102"/>
        <v>-11.828115770821029</v>
      </c>
      <c r="AB255" s="2">
        <v>5291</v>
      </c>
      <c r="AC255" s="20">
        <f t="shared" si="111"/>
        <v>55.66543924250394</v>
      </c>
      <c r="AD255" s="40">
        <v>5.112274870526398</v>
      </c>
      <c r="AE255" s="20">
        <f t="shared" si="104"/>
        <v>-6.519434628975262</v>
      </c>
    </row>
    <row r="256" spans="1:31" ht="11.25" customHeight="1" hidden="1">
      <c r="A256" s="3"/>
      <c r="B256" s="24" t="s">
        <v>12</v>
      </c>
      <c r="C256" s="22">
        <v>13882</v>
      </c>
      <c r="D256" s="20">
        <f t="shared" si="105"/>
        <v>112.6602824216848</v>
      </c>
      <c r="E256" s="20">
        <v>9.6008741899565</v>
      </c>
      <c r="F256" s="20">
        <f t="shared" si="93"/>
        <v>-19.449924567714987</v>
      </c>
      <c r="G256" s="2">
        <v>38388</v>
      </c>
      <c r="H256" s="20">
        <f t="shared" si="106"/>
        <v>91.05313092979127</v>
      </c>
      <c r="I256" s="20">
        <v>26.549370292756812</v>
      </c>
      <c r="J256" s="20">
        <f t="shared" si="95"/>
        <v>-19.369880277252676</v>
      </c>
      <c r="K256" s="32">
        <v>59004</v>
      </c>
      <c r="L256" s="20"/>
      <c r="M256" s="20">
        <f t="shared" si="96"/>
        <v>40.807519140195446</v>
      </c>
      <c r="N256" s="20">
        <f t="shared" si="107"/>
        <v>-16.24936126724579</v>
      </c>
      <c r="O256" s="2">
        <v>144591</v>
      </c>
      <c r="P256" s="20">
        <f t="shared" si="108"/>
        <v>67.76411371582293</v>
      </c>
      <c r="Q256" s="20">
        <f t="shared" si="98"/>
        <v>-12.307972223064553</v>
      </c>
      <c r="R256" s="3"/>
      <c r="S256" s="24" t="s">
        <v>12</v>
      </c>
      <c r="T256" s="2">
        <v>9017</v>
      </c>
      <c r="U256" s="20">
        <f t="shared" si="109"/>
        <v>106.60912745329864</v>
      </c>
      <c r="V256" s="10">
        <v>6.236211105808798</v>
      </c>
      <c r="W256" s="20">
        <f t="shared" si="100"/>
        <v>-23.99055888055298</v>
      </c>
      <c r="X256" s="2">
        <v>8251</v>
      </c>
      <c r="Y256" s="20">
        <f t="shared" si="110"/>
        <v>69.48210526315789</v>
      </c>
      <c r="Z256" s="10">
        <v>5.706440926475369</v>
      </c>
      <c r="AA256" s="20">
        <f t="shared" si="102"/>
        <v>-13.827676240208874</v>
      </c>
      <c r="AB256" s="2">
        <v>7238</v>
      </c>
      <c r="AC256" s="20">
        <f t="shared" si="111"/>
        <v>76.1493950552341</v>
      </c>
      <c r="AD256" s="40">
        <v>5.0058440705161455</v>
      </c>
      <c r="AE256" s="20">
        <f t="shared" si="104"/>
        <v>-19.0199149697919</v>
      </c>
    </row>
    <row r="257" spans="1:31" ht="11.25" customHeight="1" hidden="1">
      <c r="A257" s="3"/>
      <c r="B257" s="24" t="s">
        <v>13</v>
      </c>
      <c r="C257" s="22">
        <v>15832</v>
      </c>
      <c r="D257" s="20">
        <f t="shared" si="105"/>
        <v>128.4856354487908</v>
      </c>
      <c r="E257" s="20">
        <v>11.902148581394998</v>
      </c>
      <c r="F257" s="20">
        <f t="shared" si="93"/>
        <v>-16.77880571909168</v>
      </c>
      <c r="G257" s="2">
        <v>44608</v>
      </c>
      <c r="H257" s="20">
        <f t="shared" si="106"/>
        <v>105.80645161290323</v>
      </c>
      <c r="I257" s="20">
        <v>33.53531101053993</v>
      </c>
      <c r="J257" s="20">
        <f t="shared" si="95"/>
        <v>-13.284864507600787</v>
      </c>
      <c r="K257" s="32">
        <v>60879</v>
      </c>
      <c r="L257" s="20"/>
      <c r="M257" s="20">
        <f t="shared" si="96"/>
        <v>45.767490114119894</v>
      </c>
      <c r="N257" s="20">
        <f t="shared" si="107"/>
        <v>-11.087905828745022</v>
      </c>
      <c r="O257" s="2">
        <v>133018</v>
      </c>
      <c r="P257" s="20">
        <f t="shared" si="108"/>
        <v>62.34030387957296</v>
      </c>
      <c r="Q257" s="20">
        <f t="shared" si="98"/>
        <v>-8.021131532727594</v>
      </c>
      <c r="R257" s="3"/>
      <c r="S257" s="24" t="s">
        <v>13</v>
      </c>
      <c r="T257" s="2">
        <v>11360</v>
      </c>
      <c r="U257" s="20">
        <f t="shared" si="109"/>
        <v>134.31071175218727</v>
      </c>
      <c r="V257" s="10">
        <v>8.540197567246539</v>
      </c>
      <c r="W257" s="20">
        <f t="shared" si="100"/>
        <v>-12.053882480452117</v>
      </c>
      <c r="X257" s="2">
        <v>8954</v>
      </c>
      <c r="Y257" s="20">
        <f t="shared" si="110"/>
        <v>75.40210526315789</v>
      </c>
      <c r="Z257" s="10">
        <v>6.731419807845556</v>
      </c>
      <c r="AA257" s="20">
        <f t="shared" si="102"/>
        <v>-2.4512474125721724</v>
      </c>
      <c r="AB257" s="2">
        <v>8462</v>
      </c>
      <c r="AC257" s="20">
        <f t="shared" si="111"/>
        <v>89.02682798527091</v>
      </c>
      <c r="AD257" s="40">
        <v>6.361545054052835</v>
      </c>
      <c r="AE257" s="20">
        <f t="shared" si="104"/>
        <v>-18.019763611703155</v>
      </c>
    </row>
    <row r="258" spans="1:31" ht="11.25" customHeight="1" hidden="1">
      <c r="A258" s="3"/>
      <c r="B258" s="24" t="s">
        <v>14</v>
      </c>
      <c r="C258" s="22">
        <v>9723</v>
      </c>
      <c r="D258" s="20">
        <f t="shared" si="105"/>
        <v>78.90764486284694</v>
      </c>
      <c r="E258" s="20">
        <v>9.54836048669829</v>
      </c>
      <c r="F258" s="20">
        <f t="shared" si="93"/>
        <v>-37.440483850212324</v>
      </c>
      <c r="G258" s="2">
        <v>30496</v>
      </c>
      <c r="H258" s="20">
        <f t="shared" si="106"/>
        <v>72.33396584440229</v>
      </c>
      <c r="I258" s="20">
        <v>29.948246570230484</v>
      </c>
      <c r="J258" s="20">
        <f t="shared" si="95"/>
        <v>-28.251458686241293</v>
      </c>
      <c r="K258" s="32">
        <v>44556</v>
      </c>
      <c r="L258" s="20"/>
      <c r="M258" s="20">
        <f t="shared" si="96"/>
        <v>43.75570809887164</v>
      </c>
      <c r="N258" s="20">
        <f t="shared" si="107"/>
        <v>-23.928223865052672</v>
      </c>
      <c r="O258" s="2">
        <v>101829</v>
      </c>
      <c r="P258" s="20">
        <f t="shared" si="108"/>
        <v>47.72324650613477</v>
      </c>
      <c r="Q258" s="20">
        <f t="shared" si="98"/>
        <v>-17.006397978727733</v>
      </c>
      <c r="R258" s="3"/>
      <c r="S258" s="24" t="s">
        <v>14</v>
      </c>
      <c r="T258" s="2">
        <v>7546</v>
      </c>
      <c r="U258" s="20">
        <f t="shared" si="109"/>
        <v>89.21730905651454</v>
      </c>
      <c r="V258" s="10">
        <v>7.410462638344676</v>
      </c>
      <c r="W258" s="20">
        <f t="shared" si="100"/>
        <v>-19.354493961739877</v>
      </c>
      <c r="X258" s="2">
        <v>6732</v>
      </c>
      <c r="Y258" s="20">
        <f t="shared" si="110"/>
        <v>56.69052631578947</v>
      </c>
      <c r="Z258" s="10">
        <v>6.611083286686503</v>
      </c>
      <c r="AA258" s="20">
        <f t="shared" si="102"/>
        <v>-16.662540232730876</v>
      </c>
      <c r="AB258" s="2">
        <v>6495</v>
      </c>
      <c r="AC258" s="20">
        <f t="shared" si="111"/>
        <v>68.33245660178852</v>
      </c>
      <c r="AD258" s="40">
        <v>6.378340158501016</v>
      </c>
      <c r="AE258" s="20">
        <f t="shared" si="104"/>
        <v>-31.825338511598616</v>
      </c>
    </row>
    <row r="259" spans="1:31" ht="11.25" customHeight="1" hidden="1">
      <c r="A259" s="3"/>
      <c r="B259" s="24" t="s">
        <v>15</v>
      </c>
      <c r="C259" s="22">
        <v>9179</v>
      </c>
      <c r="D259" s="20">
        <f t="shared" si="105"/>
        <v>74.49277714656711</v>
      </c>
      <c r="E259" s="20">
        <v>9.131243595992956</v>
      </c>
      <c r="F259" s="20">
        <f t="shared" si="93"/>
        <v>-21.727637076831243</v>
      </c>
      <c r="G259" s="2">
        <v>27971</v>
      </c>
      <c r="H259" s="20">
        <f t="shared" si="106"/>
        <v>66.34487666034155</v>
      </c>
      <c r="I259" s="20">
        <v>27.825472777374333</v>
      </c>
      <c r="J259" s="20">
        <f t="shared" si="95"/>
        <v>-13.816052996456634</v>
      </c>
      <c r="K259" s="32">
        <v>42735</v>
      </c>
      <c r="L259" s="20"/>
      <c r="M259" s="20">
        <f t="shared" si="96"/>
        <v>42.512658794504745</v>
      </c>
      <c r="N259" s="20">
        <f t="shared" si="107"/>
        <v>-10.468867845470541</v>
      </c>
      <c r="O259" s="2">
        <v>100523</v>
      </c>
      <c r="P259" s="20">
        <f t="shared" si="108"/>
        <v>47.111175682135595</v>
      </c>
      <c r="Q259" s="20">
        <f t="shared" si="98"/>
        <v>-8.115939379536016</v>
      </c>
      <c r="R259" s="3"/>
      <c r="S259" s="24" t="s">
        <v>15</v>
      </c>
      <c r="T259" s="2">
        <v>6810</v>
      </c>
      <c r="U259" s="20">
        <f t="shared" si="109"/>
        <v>80.51548829510523</v>
      </c>
      <c r="V259" s="10">
        <v>6.774569004108512</v>
      </c>
      <c r="W259" s="20">
        <f t="shared" si="100"/>
        <v>-3.8950042337002486</v>
      </c>
      <c r="X259" s="2">
        <v>6200</v>
      </c>
      <c r="Y259" s="20">
        <f t="shared" si="110"/>
        <v>52.21052631578947</v>
      </c>
      <c r="Z259" s="10">
        <v>6.167742705649453</v>
      </c>
      <c r="AA259" s="20">
        <f t="shared" si="102"/>
        <v>-11.793996301038561</v>
      </c>
      <c r="AB259" s="2">
        <v>5782</v>
      </c>
      <c r="AC259" s="20">
        <f t="shared" si="111"/>
        <v>60.83114150447133</v>
      </c>
      <c r="AD259" s="40">
        <v>5.75191747162341</v>
      </c>
      <c r="AE259" s="20">
        <f t="shared" si="104"/>
        <v>-12.566157568425822</v>
      </c>
    </row>
    <row r="260" spans="1:31" ht="11.25" customHeight="1" hidden="1">
      <c r="A260" s="3"/>
      <c r="B260" s="24" t="s">
        <v>16</v>
      </c>
      <c r="C260" s="22">
        <v>10565</v>
      </c>
      <c r="D260" s="20">
        <f t="shared" si="105"/>
        <v>85.74095114429475</v>
      </c>
      <c r="E260" s="20">
        <v>9.261937949837378</v>
      </c>
      <c r="F260" s="20">
        <f t="shared" si="93"/>
        <v>-7.511161691324517</v>
      </c>
      <c r="G260" s="2">
        <v>31662</v>
      </c>
      <c r="H260" s="20">
        <f t="shared" si="106"/>
        <v>75.09962049335863</v>
      </c>
      <c r="I260" s="20">
        <v>27.756883991268445</v>
      </c>
      <c r="J260" s="20">
        <f t="shared" si="95"/>
        <v>-8.114226014278245</v>
      </c>
      <c r="K260" s="32">
        <v>47968</v>
      </c>
      <c r="L260" s="20"/>
      <c r="M260" s="20">
        <f t="shared" si="96"/>
        <v>42.05174061313766</v>
      </c>
      <c r="N260" s="20">
        <f t="shared" si="107"/>
        <v>-5.330675560993896</v>
      </c>
      <c r="O260" s="2">
        <v>114069</v>
      </c>
      <c r="P260" s="20">
        <f t="shared" si="108"/>
        <v>53.45965300364618</v>
      </c>
      <c r="Q260" s="20">
        <f t="shared" si="98"/>
        <v>-1.8271481685486037</v>
      </c>
      <c r="R260" s="3"/>
      <c r="S260" s="24" t="s">
        <v>16</v>
      </c>
      <c r="T260" s="2">
        <v>7661</v>
      </c>
      <c r="U260" s="20">
        <f t="shared" si="109"/>
        <v>90.57696855048475</v>
      </c>
      <c r="V260" s="10">
        <v>6.716110424392253</v>
      </c>
      <c r="W260" s="20">
        <f t="shared" si="100"/>
        <v>-9.380175065057955</v>
      </c>
      <c r="X260" s="2">
        <v>6964</v>
      </c>
      <c r="Y260" s="20">
        <f t="shared" si="110"/>
        <v>58.64421052631579</v>
      </c>
      <c r="Z260" s="10">
        <v>6.105076751790583</v>
      </c>
      <c r="AA260" s="20">
        <f t="shared" si="102"/>
        <v>-7.442849548112704</v>
      </c>
      <c r="AB260" s="2">
        <v>6472</v>
      </c>
      <c r="AC260" s="20">
        <f t="shared" si="111"/>
        <v>68.09047869542346</v>
      </c>
      <c r="AD260" s="40">
        <v>5.673758865248227</v>
      </c>
      <c r="AE260" s="20">
        <f t="shared" si="104"/>
        <v>-8.289641490718438</v>
      </c>
    </row>
    <row r="261" spans="1:31" ht="11.25" customHeight="1" hidden="1">
      <c r="A261" s="3"/>
      <c r="B261" s="24" t="s">
        <v>22</v>
      </c>
      <c r="C261" s="22">
        <v>8553</v>
      </c>
      <c r="D261" s="20">
        <f t="shared" si="105"/>
        <v>69.41243304658335</v>
      </c>
      <c r="E261" s="20">
        <v>9.177432507832954</v>
      </c>
      <c r="F261" s="20">
        <f t="shared" si="93"/>
        <v>-18.87508299345538</v>
      </c>
      <c r="G261" s="2">
        <v>25541</v>
      </c>
      <c r="H261" s="20">
        <f t="shared" si="106"/>
        <v>60.581119544592035</v>
      </c>
      <c r="I261" s="20">
        <v>27.40568264732392</v>
      </c>
      <c r="J261" s="20">
        <f t="shared" si="95"/>
        <v>-21.067433092280112</v>
      </c>
      <c r="K261" s="32">
        <v>38905</v>
      </c>
      <c r="L261" s="20"/>
      <c r="M261" s="20">
        <f t="shared" si="96"/>
        <v>41.745353877848835</v>
      </c>
      <c r="N261" s="20">
        <f t="shared" si="107"/>
        <v>-17.960018556787986</v>
      </c>
      <c r="O261" s="2">
        <v>93196</v>
      </c>
      <c r="P261" s="20">
        <f t="shared" si="108"/>
        <v>43.67729901487529</v>
      </c>
      <c r="Q261" s="20">
        <f t="shared" si="98"/>
        <v>-16.012400418153632</v>
      </c>
      <c r="R261" s="3"/>
      <c r="S261" s="24" t="s">
        <v>22</v>
      </c>
      <c r="T261" s="2">
        <v>6162</v>
      </c>
      <c r="U261" s="20">
        <f t="shared" si="109"/>
        <v>72.85410262473398</v>
      </c>
      <c r="V261" s="10">
        <v>6.6118717541525385</v>
      </c>
      <c r="W261" s="20">
        <f t="shared" si="100"/>
        <v>-22.820641282565134</v>
      </c>
      <c r="X261" s="2">
        <v>5838</v>
      </c>
      <c r="Y261" s="20">
        <f t="shared" si="110"/>
        <v>49.1621052631579</v>
      </c>
      <c r="Z261" s="10">
        <v>6.264217348384051</v>
      </c>
      <c r="AA261" s="20">
        <f t="shared" si="102"/>
        <v>-18.91666666666667</v>
      </c>
      <c r="AB261" s="2">
        <v>4988</v>
      </c>
      <c r="AC261" s="20">
        <f t="shared" si="111"/>
        <v>52.477643345607575</v>
      </c>
      <c r="AD261" s="40">
        <v>5.352161036954375</v>
      </c>
      <c r="AE261" s="20">
        <f t="shared" si="104"/>
        <v>-24.777559945709555</v>
      </c>
    </row>
    <row r="262" spans="1:31" ht="11.25" customHeight="1" hidden="1">
      <c r="A262" s="3"/>
      <c r="B262" s="24" t="s">
        <v>23</v>
      </c>
      <c r="C262" s="22">
        <v>8816</v>
      </c>
      <c r="D262" s="20">
        <f t="shared" si="105"/>
        <v>71.54682681382893</v>
      </c>
      <c r="E262" s="20">
        <v>8.908019844998838</v>
      </c>
      <c r="F262" s="20">
        <f t="shared" si="93"/>
        <v>3.6566725455614346</v>
      </c>
      <c r="G262" s="2">
        <v>26346</v>
      </c>
      <c r="H262" s="20">
        <f t="shared" si="106"/>
        <v>62.49051233396584</v>
      </c>
      <c r="I262" s="20">
        <v>26.62099487708024</v>
      </c>
      <c r="J262" s="20">
        <f t="shared" si="95"/>
        <v>3.610193487494101</v>
      </c>
      <c r="K262" s="32">
        <v>40392</v>
      </c>
      <c r="L262" s="20"/>
      <c r="M262" s="20">
        <f t="shared" si="96"/>
        <v>40.81360453484495</v>
      </c>
      <c r="N262" s="20">
        <f t="shared" si="107"/>
        <v>4.380184510427171</v>
      </c>
      <c r="O262" s="2">
        <v>98967</v>
      </c>
      <c r="P262" s="20">
        <f t="shared" si="108"/>
        <v>46.38193969274607</v>
      </c>
      <c r="Q262" s="20">
        <f t="shared" si="98"/>
        <v>5.856116031318194</v>
      </c>
      <c r="R262" s="3"/>
      <c r="S262" s="24" t="s">
        <v>23</v>
      </c>
      <c r="T262" s="2">
        <v>6702</v>
      </c>
      <c r="U262" s="20">
        <f t="shared" si="109"/>
        <v>79.23859068337669</v>
      </c>
      <c r="V262" s="10">
        <v>6.7719542877929</v>
      </c>
      <c r="W262" s="20">
        <f t="shared" si="100"/>
        <v>8.887083671811524</v>
      </c>
      <c r="X262" s="2">
        <v>5661</v>
      </c>
      <c r="Y262" s="20">
        <f t="shared" si="110"/>
        <v>47.67157894736842</v>
      </c>
      <c r="Z262" s="10">
        <v>5.720088514353269</v>
      </c>
      <c r="AA262" s="20">
        <f t="shared" si="102"/>
        <v>-0.7016312927556498</v>
      </c>
      <c r="AB262" s="2">
        <v>5167</v>
      </c>
      <c r="AC262" s="20">
        <f t="shared" si="111"/>
        <v>54.360862703840084</v>
      </c>
      <c r="AD262" s="40">
        <v>5.220932229935231</v>
      </c>
      <c r="AE262" s="20">
        <f t="shared" si="104"/>
        <v>1.973554371422921</v>
      </c>
    </row>
    <row r="263" spans="1:31" ht="11.25" customHeight="1" hidden="1">
      <c r="A263" s="3"/>
      <c r="B263" s="25">
        <v>10</v>
      </c>
      <c r="C263" s="22">
        <v>10429</v>
      </c>
      <c r="D263" s="20">
        <f t="shared" si="105"/>
        <v>84.6372342152248</v>
      </c>
      <c r="E263" s="20">
        <v>9.254181640711655</v>
      </c>
      <c r="F263" s="20">
        <f t="shared" si="93"/>
        <v>-17.11833426051021</v>
      </c>
      <c r="G263" s="2">
        <v>32422</v>
      </c>
      <c r="H263" s="20">
        <f t="shared" si="106"/>
        <v>76.9022770398482</v>
      </c>
      <c r="I263" s="20">
        <v>28.76968809618883</v>
      </c>
      <c r="J263" s="20">
        <f t="shared" si="95"/>
        <v>-12.111683383030638</v>
      </c>
      <c r="K263" s="32">
        <v>48584</v>
      </c>
      <c r="L263" s="20"/>
      <c r="M263" s="20">
        <f t="shared" si="96"/>
        <v>43.11105195439017</v>
      </c>
      <c r="N263" s="20">
        <f t="shared" si="107"/>
        <v>-10.17600946605532</v>
      </c>
      <c r="O263" s="2">
        <v>112695</v>
      </c>
      <c r="P263" s="20">
        <f t="shared" si="108"/>
        <v>52.815713254660835</v>
      </c>
      <c r="Q263" s="20">
        <f t="shared" si="98"/>
        <v>-9.478292300895617</v>
      </c>
      <c r="R263" s="3"/>
      <c r="S263" s="25">
        <v>10</v>
      </c>
      <c r="T263" s="2">
        <v>8238</v>
      </c>
      <c r="U263" s="20">
        <f t="shared" si="109"/>
        <v>97.39891227240483</v>
      </c>
      <c r="V263" s="10">
        <v>7.309996006921336</v>
      </c>
      <c r="W263" s="20">
        <f t="shared" si="100"/>
        <v>-14.196437871055096</v>
      </c>
      <c r="X263" s="2">
        <v>7472</v>
      </c>
      <c r="Y263" s="20">
        <f t="shared" si="110"/>
        <v>62.92210526315789</v>
      </c>
      <c r="Z263" s="10">
        <v>6.630285283286748</v>
      </c>
      <c r="AA263" s="20">
        <f t="shared" si="102"/>
        <v>-8.509856740541196</v>
      </c>
      <c r="AB263" s="2">
        <v>6283</v>
      </c>
      <c r="AC263" s="20">
        <f t="shared" si="111"/>
        <v>66.10205155181484</v>
      </c>
      <c r="AD263" s="40">
        <v>5.575225165269089</v>
      </c>
      <c r="AE263" s="20">
        <f t="shared" si="104"/>
        <v>-3.9149717082122635</v>
      </c>
    </row>
    <row r="264" spans="1:31" ht="11.25" customHeight="1" hidden="1">
      <c r="A264" s="3"/>
      <c r="B264" s="25">
        <v>11</v>
      </c>
      <c r="C264" s="22">
        <v>8147</v>
      </c>
      <c r="D264" s="20">
        <f t="shared" si="105"/>
        <v>66.11751339068334</v>
      </c>
      <c r="E264" s="27">
        <v>9.099234936058524</v>
      </c>
      <c r="F264" s="20">
        <f t="shared" si="93"/>
        <v>-19.03200159014112</v>
      </c>
      <c r="G264" s="2">
        <v>24636</v>
      </c>
      <c r="H264" s="20">
        <f t="shared" si="106"/>
        <v>58.43453510436433</v>
      </c>
      <c r="I264" s="27">
        <v>27.515496733121125</v>
      </c>
      <c r="J264" s="20">
        <f t="shared" si="95"/>
        <v>-21.315873522836156</v>
      </c>
      <c r="K264" s="32">
        <v>37545</v>
      </c>
      <c r="L264" s="20"/>
      <c r="M264" s="20">
        <f t="shared" si="96"/>
        <v>41.93332216451667</v>
      </c>
      <c r="N264" s="20">
        <f t="shared" si="107"/>
        <v>-21.117320783259103</v>
      </c>
      <c r="O264" s="2">
        <v>89535</v>
      </c>
      <c r="P264" s="20">
        <f t="shared" si="108"/>
        <v>41.96153233289904</v>
      </c>
      <c r="Q264" s="20">
        <f t="shared" si="98"/>
        <v>-20.50801711738906</v>
      </c>
      <c r="R264" s="3"/>
      <c r="S264" s="25">
        <v>11</v>
      </c>
      <c r="T264" s="2">
        <v>6258</v>
      </c>
      <c r="U264" s="20">
        <f t="shared" si="109"/>
        <v>73.98912272404824</v>
      </c>
      <c r="V264" s="10">
        <v>6.989445468252639</v>
      </c>
      <c r="W264" s="20">
        <f t="shared" si="100"/>
        <v>-22.826489086200525</v>
      </c>
      <c r="X264" s="2">
        <v>5322</v>
      </c>
      <c r="Y264" s="20">
        <f t="shared" si="110"/>
        <v>44.81684210526316</v>
      </c>
      <c r="Z264" s="10">
        <v>5.944044228513989</v>
      </c>
      <c r="AA264" s="20">
        <f t="shared" si="102"/>
        <v>-22.712750508277665</v>
      </c>
      <c r="AB264" s="2">
        <v>4909</v>
      </c>
      <c r="AC264" s="20">
        <f t="shared" si="111"/>
        <v>51.64650184113624</v>
      </c>
      <c r="AD264" s="43">
        <v>5.482772100295974</v>
      </c>
      <c r="AE264" s="20">
        <f t="shared" si="104"/>
        <v>-21.493683032144574</v>
      </c>
    </row>
    <row r="265" spans="1:31" ht="11.25" customHeight="1" hidden="1">
      <c r="A265" s="3"/>
      <c r="B265" s="25">
        <v>12</v>
      </c>
      <c r="C265" s="22">
        <v>9998</v>
      </c>
      <c r="D265" s="20">
        <f t="shared" si="105"/>
        <v>81.13942541795163</v>
      </c>
      <c r="E265" s="20">
        <v>8.521918497114754</v>
      </c>
      <c r="F265" s="20">
        <f t="shared" si="93"/>
        <v>-21.866208190059382</v>
      </c>
      <c r="G265" s="2">
        <v>30540</v>
      </c>
      <c r="H265" s="20">
        <f t="shared" si="106"/>
        <v>72.43833017077799</v>
      </c>
      <c r="I265" s="20">
        <v>26.031145319252307</v>
      </c>
      <c r="J265" s="20">
        <f t="shared" si="95"/>
        <v>-21.41827912721284</v>
      </c>
      <c r="K265" s="32">
        <v>48567</v>
      </c>
      <c r="L265" s="20"/>
      <c r="M265" s="20">
        <f t="shared" si="96"/>
        <v>41.39668090111745</v>
      </c>
      <c r="N265" s="20">
        <f t="shared" si="107"/>
        <v>-16.459680748589506</v>
      </c>
      <c r="O265" s="2">
        <v>117321</v>
      </c>
      <c r="P265" s="20">
        <f t="shared" si="108"/>
        <v>54.98373747504382</v>
      </c>
      <c r="Q265" s="20">
        <f t="shared" si="98"/>
        <v>-14.856450301904317</v>
      </c>
      <c r="R265" s="3"/>
      <c r="S265" s="25">
        <v>12</v>
      </c>
      <c r="T265" s="2">
        <v>8505</v>
      </c>
      <c r="U265" s="20">
        <f t="shared" si="109"/>
        <v>100.5556869236226</v>
      </c>
      <c r="V265" s="10">
        <v>7.24934155010612</v>
      </c>
      <c r="W265" s="20">
        <f t="shared" si="100"/>
        <v>-17.682926829268297</v>
      </c>
      <c r="X265" s="2">
        <v>6468</v>
      </c>
      <c r="Y265" s="20">
        <f t="shared" si="110"/>
        <v>54.46736842105263</v>
      </c>
      <c r="Z265" s="10">
        <v>5.51307949983379</v>
      </c>
      <c r="AA265" s="20">
        <f t="shared" si="102"/>
        <v>-22.128581748133882</v>
      </c>
      <c r="AB265" s="2">
        <v>5569</v>
      </c>
      <c r="AC265" s="20">
        <f t="shared" si="111"/>
        <v>58.590215675960025</v>
      </c>
      <c r="AD265" s="43">
        <v>4.7468057721976455</v>
      </c>
      <c r="AE265" s="20">
        <f t="shared" si="104"/>
        <v>-25.047106325706594</v>
      </c>
    </row>
    <row r="266" spans="1:31" ht="11.25" customHeight="1" hidden="1">
      <c r="A266" s="16"/>
      <c r="B266" s="6" t="s">
        <v>24</v>
      </c>
      <c r="C266" s="22">
        <v>121103</v>
      </c>
      <c r="D266" s="4">
        <f>C266/C$4*100</f>
        <v>88.02881400284942</v>
      </c>
      <c r="E266" s="20">
        <v>9.357934845350629</v>
      </c>
      <c r="F266" s="20">
        <f t="shared" si="93"/>
        <v>-18.815989703092427</v>
      </c>
      <c r="G266" s="33">
        <v>362216</v>
      </c>
      <c r="H266" s="4">
        <f>G266/G$4*100</f>
        <v>69.88283277286767</v>
      </c>
      <c r="I266" s="34">
        <v>27.989345663968052</v>
      </c>
      <c r="J266" s="20">
        <f t="shared" si="95"/>
        <v>-15.668995639287857</v>
      </c>
      <c r="K266" s="35">
        <f>SUM(K254:K265)</f>
        <v>547616</v>
      </c>
      <c r="L266" s="34"/>
      <c r="M266" s="34">
        <f t="shared" si="96"/>
        <v>42.31567218212207</v>
      </c>
      <c r="N266" s="34">
        <f t="shared" si="107"/>
        <v>-12.906232207212227</v>
      </c>
      <c r="O266" s="2">
        <v>1294121</v>
      </c>
      <c r="P266" s="4">
        <f>O266/O$4*100</f>
        <v>49.81795434422759</v>
      </c>
      <c r="Q266" s="20">
        <f t="shared" si="98"/>
        <v>-10.138411403994226</v>
      </c>
      <c r="R266" s="16"/>
      <c r="S266" s="6" t="s">
        <v>24</v>
      </c>
      <c r="T266" s="2">
        <v>91241</v>
      </c>
      <c r="U266" s="4">
        <f>T266/T$4*100</f>
        <v>84.57246141724984</v>
      </c>
      <c r="V266" s="10">
        <v>7.050422642086791</v>
      </c>
      <c r="W266" s="20">
        <f t="shared" si="100"/>
        <v>-13.856945939311544</v>
      </c>
      <c r="X266" s="41">
        <v>78906</v>
      </c>
      <c r="Y266" s="4">
        <f>X266/X$4*100</f>
        <v>56.610920987494886</v>
      </c>
      <c r="Z266" s="10">
        <v>6.0972660207198555</v>
      </c>
      <c r="AA266" s="20">
        <f t="shared" si="102"/>
        <v>-11.994200312290886</v>
      </c>
      <c r="AB266" s="41">
        <v>70966</v>
      </c>
      <c r="AC266" s="4">
        <f>AB266/AB$4*100</f>
        <v>53.16641569085774</v>
      </c>
      <c r="AD266" s="43">
        <v>5.483722155810778</v>
      </c>
      <c r="AE266" s="20">
        <f t="shared" si="104"/>
        <v>-16.282087580218956</v>
      </c>
    </row>
    <row r="267" spans="1:31" ht="11.25" customHeight="1" hidden="1">
      <c r="A267" s="6">
        <v>21</v>
      </c>
      <c r="B267" s="21" t="s">
        <v>21</v>
      </c>
      <c r="C267" s="22">
        <v>7439</v>
      </c>
      <c r="D267" s="20">
        <f aca="true" t="shared" si="112" ref="D267:D278">C267/C$290*100</f>
        <v>60.37169290699562</v>
      </c>
      <c r="E267" s="20">
        <f aca="true" t="shared" si="113" ref="E267:E279">C267/$O267*100</f>
        <v>8.868939041692002</v>
      </c>
      <c r="F267" s="20">
        <f t="shared" si="93"/>
        <v>8.219377363980215</v>
      </c>
      <c r="G267" s="2">
        <f aca="true" t="shared" si="114" ref="G267:G279">C267+T267+X267+AB267</f>
        <v>22461</v>
      </c>
      <c r="H267" s="20">
        <f aca="true" t="shared" si="115" ref="H267:H278">G267/G$290*100</f>
        <v>53.27561669829222</v>
      </c>
      <c r="I267" s="5">
        <f aca="true" t="shared" si="116" ref="I267:I279">G267/O267*100</f>
        <v>26.778497085017346</v>
      </c>
      <c r="J267" s="20">
        <f t="shared" si="95"/>
        <v>0.04454144581534081</v>
      </c>
      <c r="K267" s="2">
        <v>36146</v>
      </c>
      <c r="L267" s="20"/>
      <c r="M267" s="20">
        <f aca="true" t="shared" si="117" ref="M267:M279">K267/$O267*100</f>
        <v>43.09405438916509</v>
      </c>
      <c r="N267" s="20">
        <f aca="true" t="shared" si="118" ref="N267:N279">K267/G294*100-100</f>
        <v>0.8256624825662584</v>
      </c>
      <c r="O267" s="2">
        <v>83877</v>
      </c>
      <c r="P267" s="20">
        <f aca="true" t="shared" si="119" ref="P267:P278">O267/O$290*100</f>
        <v>39.3098503097847</v>
      </c>
      <c r="Q267" s="20">
        <f t="shared" si="98"/>
        <v>-1.182832435998634</v>
      </c>
      <c r="R267" s="6">
        <v>21</v>
      </c>
      <c r="S267" s="21" t="s">
        <v>21</v>
      </c>
      <c r="T267" s="2">
        <v>5925</v>
      </c>
      <c r="U267" s="20">
        <f aca="true" t="shared" si="120" ref="U267:U278">T267/T$290*100</f>
        <v>70.0520217545519</v>
      </c>
      <c r="V267" s="20">
        <f aca="true" t="shared" si="121" ref="V267:V279">T267/$O267*100</f>
        <v>7.063915018419829</v>
      </c>
      <c r="W267" s="20">
        <f t="shared" si="100"/>
        <v>-4.34291249596383</v>
      </c>
      <c r="X267" s="2">
        <v>4683</v>
      </c>
      <c r="Y267" s="20">
        <f aca="true" t="shared" si="122" ref="Y267:Y278">X267/X$290*100</f>
        <v>39.43578947368421</v>
      </c>
      <c r="Z267" s="20">
        <f aca="true" t="shared" si="123" ref="Z267:Z279">X267/$O267*100</f>
        <v>5.583175363925749</v>
      </c>
      <c r="AA267" s="20">
        <f t="shared" si="102"/>
        <v>-7.6877587226493205</v>
      </c>
      <c r="AB267" s="2">
        <v>4414</v>
      </c>
      <c r="AC267" s="20">
        <f aca="true" t="shared" si="124" ref="AC267:AC278">AB267/AB$290*100</f>
        <v>46.43871646501841</v>
      </c>
      <c r="AD267" s="20">
        <f aca="true" t="shared" si="125" ref="AD267:AD279">AB267/$O267*100</f>
        <v>5.262467660979768</v>
      </c>
      <c r="AE267" s="20">
        <f t="shared" si="104"/>
        <v>2.412993039443151</v>
      </c>
    </row>
    <row r="268" spans="1:31" ht="11.25" customHeight="1" hidden="1">
      <c r="A268" s="3"/>
      <c r="B268" s="21" t="s">
        <v>11</v>
      </c>
      <c r="C268" s="22">
        <v>7654</v>
      </c>
      <c r="D268" s="20">
        <f t="shared" si="112"/>
        <v>62.116539522804736</v>
      </c>
      <c r="E268" s="20">
        <f t="shared" si="113"/>
        <v>8.561425487410656</v>
      </c>
      <c r="F268" s="20">
        <f t="shared" si="93"/>
        <v>-15.93629873695771</v>
      </c>
      <c r="G268" s="2">
        <f t="shared" si="114"/>
        <v>22727</v>
      </c>
      <c r="H268" s="20">
        <f t="shared" si="115"/>
        <v>53.90654648956357</v>
      </c>
      <c r="I268" s="5">
        <f t="shared" si="116"/>
        <v>25.421415867831453</v>
      </c>
      <c r="J268" s="20">
        <f t="shared" si="95"/>
        <v>-16.306389246915856</v>
      </c>
      <c r="K268" s="2">
        <v>36679</v>
      </c>
      <c r="L268" s="20"/>
      <c r="M268" s="20">
        <f t="shared" si="117"/>
        <v>41.02750528517578</v>
      </c>
      <c r="N268" s="20">
        <f t="shared" si="118"/>
        <v>-13.961671084422136</v>
      </c>
      <c r="O268" s="2">
        <v>89401</v>
      </c>
      <c r="P268" s="20">
        <f t="shared" si="119"/>
        <v>41.89873180424982</v>
      </c>
      <c r="Q268" s="20">
        <f t="shared" si="98"/>
        <v>-13.618883821596967</v>
      </c>
      <c r="R268" s="3"/>
      <c r="S268" s="21" t="s">
        <v>11</v>
      </c>
      <c r="T268" s="2">
        <v>5492</v>
      </c>
      <c r="U268" s="20">
        <f t="shared" si="120"/>
        <v>64.93260818160321</v>
      </c>
      <c r="V268" s="20">
        <f t="shared" si="121"/>
        <v>6.143108018925963</v>
      </c>
      <c r="W268" s="20">
        <f t="shared" si="100"/>
        <v>-19.092516205067767</v>
      </c>
      <c r="X268" s="2">
        <v>5281</v>
      </c>
      <c r="Y268" s="20">
        <f t="shared" si="122"/>
        <v>44.47157894736842</v>
      </c>
      <c r="Z268" s="20">
        <f t="shared" si="123"/>
        <v>5.90709276182593</v>
      </c>
      <c r="AA268" s="20">
        <f t="shared" si="102"/>
        <v>-11.555853290906043</v>
      </c>
      <c r="AB268" s="2">
        <v>4300</v>
      </c>
      <c r="AC268" s="20">
        <f t="shared" si="124"/>
        <v>45.23934771173067</v>
      </c>
      <c r="AD268" s="20">
        <f t="shared" si="125"/>
        <v>4.809789599668908</v>
      </c>
      <c r="AE268" s="20">
        <f t="shared" si="104"/>
        <v>-18.729918729918722</v>
      </c>
    </row>
    <row r="269" spans="1:31" ht="11.25" customHeight="1" hidden="1">
      <c r="A269" s="3"/>
      <c r="B269" s="24" t="s">
        <v>12</v>
      </c>
      <c r="C269" s="22">
        <v>12819</v>
      </c>
      <c r="D269" s="20">
        <f t="shared" si="112"/>
        <v>104.03343613049829</v>
      </c>
      <c r="E269" s="20">
        <f t="shared" si="113"/>
        <v>10.32308460435826</v>
      </c>
      <c r="F269" s="20">
        <f t="shared" si="93"/>
        <v>-7.657398069442451</v>
      </c>
      <c r="G269" s="2">
        <f t="shared" si="114"/>
        <v>33214</v>
      </c>
      <c r="H269" s="20">
        <f t="shared" si="115"/>
        <v>78.780834914611</v>
      </c>
      <c r="I269" s="5">
        <f t="shared" si="116"/>
        <v>26.747088856319156</v>
      </c>
      <c r="J269" s="20">
        <f t="shared" si="95"/>
        <v>-13.478170261540072</v>
      </c>
      <c r="K269" s="2">
        <v>51697</v>
      </c>
      <c r="L269" s="20"/>
      <c r="M269" s="20">
        <f t="shared" si="117"/>
        <v>41.63136787514697</v>
      </c>
      <c r="N269" s="20">
        <f t="shared" si="118"/>
        <v>-12.383906175852488</v>
      </c>
      <c r="O269" s="2">
        <v>124178</v>
      </c>
      <c r="P269" s="20">
        <f t="shared" si="119"/>
        <v>58.197343631370266</v>
      </c>
      <c r="Q269" s="20">
        <f t="shared" si="98"/>
        <v>-14.117752833855505</v>
      </c>
      <c r="R269" s="3"/>
      <c r="S269" s="24" t="s">
        <v>12</v>
      </c>
      <c r="T269" s="2">
        <v>7589</v>
      </c>
      <c r="U269" s="20">
        <f t="shared" si="120"/>
        <v>89.72570347599905</v>
      </c>
      <c r="V269" s="20">
        <f t="shared" si="121"/>
        <v>6.111388490714941</v>
      </c>
      <c r="W269" s="20">
        <f t="shared" si="100"/>
        <v>-15.836752800266169</v>
      </c>
      <c r="X269" s="2">
        <v>6927</v>
      </c>
      <c r="Y269" s="20">
        <f t="shared" si="122"/>
        <v>58.33263157894737</v>
      </c>
      <c r="Z269" s="20">
        <f t="shared" si="123"/>
        <v>5.578282787611332</v>
      </c>
      <c r="AA269" s="20">
        <f t="shared" si="102"/>
        <v>-16.04653981335595</v>
      </c>
      <c r="AB269" s="2">
        <v>5879</v>
      </c>
      <c r="AC269" s="20">
        <f t="shared" si="124"/>
        <v>61.851657022619676</v>
      </c>
      <c r="AD269" s="20">
        <f t="shared" si="125"/>
        <v>4.734332973634621</v>
      </c>
      <c r="AE269" s="20">
        <f t="shared" si="104"/>
        <v>-18.77590494611772</v>
      </c>
    </row>
    <row r="270" spans="1:31" ht="11.25" customHeight="1" hidden="1">
      <c r="A270" s="3"/>
      <c r="B270" s="24" t="s">
        <v>13</v>
      </c>
      <c r="C270" s="22">
        <v>15201</v>
      </c>
      <c r="D270" s="20">
        <f t="shared" si="112"/>
        <v>123.36471352053238</v>
      </c>
      <c r="E270" s="20">
        <f t="shared" si="113"/>
        <v>13.362929102017493</v>
      </c>
      <c r="F270" s="20">
        <f t="shared" si="93"/>
        <v>-3.985598787266298</v>
      </c>
      <c r="G270" s="2">
        <f t="shared" si="114"/>
        <v>37957</v>
      </c>
      <c r="H270" s="20">
        <f t="shared" si="115"/>
        <v>90.030834914611</v>
      </c>
      <c r="I270" s="5">
        <f t="shared" si="116"/>
        <v>33.36732451320821</v>
      </c>
      <c r="J270" s="20">
        <f t="shared" si="95"/>
        <v>-14.909881635581058</v>
      </c>
      <c r="K270" s="2">
        <v>52375</v>
      </c>
      <c r="L270" s="20"/>
      <c r="M270" s="20">
        <f t="shared" si="117"/>
        <v>46.04193222275944</v>
      </c>
      <c r="N270" s="20">
        <f t="shared" si="118"/>
        <v>-13.968691995597823</v>
      </c>
      <c r="O270" s="2">
        <v>113755</v>
      </c>
      <c r="P270" s="20">
        <f t="shared" si="119"/>
        <v>53.31249355591591</v>
      </c>
      <c r="Q270" s="20">
        <f t="shared" si="98"/>
        <v>-14.481498744530825</v>
      </c>
      <c r="R270" s="3"/>
      <c r="S270" s="24" t="s">
        <v>13</v>
      </c>
      <c r="T270" s="2">
        <v>8241</v>
      </c>
      <c r="U270" s="20">
        <f t="shared" si="120"/>
        <v>97.4343816505084</v>
      </c>
      <c r="V270" s="20">
        <f t="shared" si="121"/>
        <v>7.24451672453958</v>
      </c>
      <c r="W270" s="20">
        <f t="shared" si="100"/>
        <v>-27.45598591549296</v>
      </c>
      <c r="X270" s="2">
        <v>7350</v>
      </c>
      <c r="Y270" s="20">
        <f t="shared" si="122"/>
        <v>61.89473684210526</v>
      </c>
      <c r="Z270" s="20">
        <f t="shared" si="123"/>
        <v>6.46125445035383</v>
      </c>
      <c r="AA270" s="20">
        <f t="shared" si="102"/>
        <v>-17.91378155014519</v>
      </c>
      <c r="AB270" s="2">
        <v>7165</v>
      </c>
      <c r="AC270" s="20">
        <f t="shared" si="124"/>
        <v>75.38137822198843</v>
      </c>
      <c r="AD270" s="20">
        <f t="shared" si="125"/>
        <v>6.2986242362973055</v>
      </c>
      <c r="AE270" s="20">
        <f t="shared" si="104"/>
        <v>-15.327345781139215</v>
      </c>
    </row>
    <row r="271" spans="1:31" ht="11.25" customHeight="1" hidden="1">
      <c r="A271" s="3"/>
      <c r="B271" s="24" t="s">
        <v>14</v>
      </c>
      <c r="C271" s="22">
        <v>10142</v>
      </c>
      <c r="D271" s="20">
        <f t="shared" si="112"/>
        <v>82.308066872261</v>
      </c>
      <c r="E271" s="20">
        <f t="shared" si="113"/>
        <v>11.93780383017291</v>
      </c>
      <c r="F271" s="20">
        <f t="shared" si="93"/>
        <v>4.309369536151394</v>
      </c>
      <c r="G271" s="2">
        <f t="shared" si="114"/>
        <v>27483</v>
      </c>
      <c r="H271" s="20">
        <f t="shared" si="115"/>
        <v>65.18738140417457</v>
      </c>
      <c r="I271" s="5">
        <f t="shared" si="116"/>
        <v>32.349306119566364</v>
      </c>
      <c r="J271" s="20">
        <f t="shared" si="95"/>
        <v>-9.879984260230842</v>
      </c>
      <c r="K271" s="2">
        <v>38712</v>
      </c>
      <c r="L271" s="20"/>
      <c r="M271" s="20">
        <f t="shared" si="117"/>
        <v>45.56658074084537</v>
      </c>
      <c r="N271" s="20">
        <f t="shared" si="118"/>
        <v>-13.11607864260705</v>
      </c>
      <c r="O271" s="2">
        <v>84957</v>
      </c>
      <c r="P271" s="20">
        <f t="shared" si="119"/>
        <v>39.81600382427099</v>
      </c>
      <c r="Q271" s="20">
        <f t="shared" si="98"/>
        <v>-16.56895383436938</v>
      </c>
      <c r="R271" s="3"/>
      <c r="S271" s="24" t="s">
        <v>14</v>
      </c>
      <c r="T271" s="2">
        <v>6549</v>
      </c>
      <c r="U271" s="20">
        <f t="shared" si="120"/>
        <v>77.42965240009458</v>
      </c>
      <c r="V271" s="20">
        <f t="shared" si="121"/>
        <v>7.70860552985628</v>
      </c>
      <c r="W271" s="20">
        <f t="shared" si="100"/>
        <v>-13.21229790617545</v>
      </c>
      <c r="X271" s="2">
        <v>5252</v>
      </c>
      <c r="Y271" s="20">
        <f t="shared" si="122"/>
        <v>44.22736842105263</v>
      </c>
      <c r="Z271" s="20">
        <f t="shared" si="123"/>
        <v>6.181950869263274</v>
      </c>
      <c r="AA271" s="20">
        <f t="shared" si="102"/>
        <v>-21.984551396316093</v>
      </c>
      <c r="AB271" s="2">
        <v>5540</v>
      </c>
      <c r="AC271" s="20">
        <f t="shared" si="124"/>
        <v>58.28511309836928</v>
      </c>
      <c r="AD271" s="20">
        <f t="shared" si="125"/>
        <v>6.520945890273904</v>
      </c>
      <c r="AE271" s="20">
        <f t="shared" si="104"/>
        <v>-14.703618167821404</v>
      </c>
    </row>
    <row r="272" spans="1:31" ht="11.25" customHeight="1" hidden="1">
      <c r="A272" s="3"/>
      <c r="B272" s="24" t="s">
        <v>15</v>
      </c>
      <c r="C272" s="22">
        <v>9742</v>
      </c>
      <c r="D272" s="20">
        <f t="shared" si="112"/>
        <v>79.06184061029053</v>
      </c>
      <c r="E272" s="20">
        <f t="shared" si="113"/>
        <v>9.977774818972316</v>
      </c>
      <c r="F272" s="20">
        <f t="shared" si="93"/>
        <v>6.133565747902821</v>
      </c>
      <c r="G272" s="2">
        <f t="shared" si="114"/>
        <v>28892</v>
      </c>
      <c r="H272" s="20">
        <f t="shared" si="115"/>
        <v>68.52941176470588</v>
      </c>
      <c r="I272" s="5">
        <f t="shared" si="116"/>
        <v>29.591241025430932</v>
      </c>
      <c r="J272" s="20">
        <f t="shared" si="95"/>
        <v>3.2926960065782396</v>
      </c>
      <c r="K272" s="2">
        <v>41961</v>
      </c>
      <c r="L272" s="20"/>
      <c r="M272" s="20">
        <f t="shared" si="117"/>
        <v>42.976535534684594</v>
      </c>
      <c r="N272" s="20">
        <f t="shared" si="118"/>
        <v>-1.81116181116181</v>
      </c>
      <c r="O272" s="2">
        <v>97637</v>
      </c>
      <c r="P272" s="20">
        <f t="shared" si="119"/>
        <v>45.75862101286942</v>
      </c>
      <c r="Q272" s="20">
        <f t="shared" si="98"/>
        <v>-2.8709847497587617</v>
      </c>
      <c r="R272" s="3"/>
      <c r="S272" s="24" t="s">
        <v>15</v>
      </c>
      <c r="T272" s="2">
        <v>7418</v>
      </c>
      <c r="U272" s="20">
        <f t="shared" si="120"/>
        <v>87.70394892409553</v>
      </c>
      <c r="V272" s="20">
        <f t="shared" si="121"/>
        <v>7.597529625039688</v>
      </c>
      <c r="W272" s="20">
        <f t="shared" si="100"/>
        <v>8.928046989721011</v>
      </c>
      <c r="X272" s="2">
        <v>6095</v>
      </c>
      <c r="Y272" s="20">
        <f t="shared" si="122"/>
        <v>51.32631578947369</v>
      </c>
      <c r="Z272" s="20">
        <f t="shared" si="123"/>
        <v>6.242510523674427</v>
      </c>
      <c r="AA272" s="20">
        <f t="shared" si="102"/>
        <v>-1.693548387096783</v>
      </c>
      <c r="AB272" s="2">
        <v>5637</v>
      </c>
      <c r="AC272" s="20">
        <f t="shared" si="124"/>
        <v>59.30562861651762</v>
      </c>
      <c r="AD272" s="20">
        <f t="shared" si="125"/>
        <v>5.773426057744502</v>
      </c>
      <c r="AE272" s="20">
        <f t="shared" si="104"/>
        <v>-2.5077827741265963</v>
      </c>
    </row>
    <row r="273" spans="1:31" ht="11.25" customHeight="1" hidden="1">
      <c r="A273" s="3"/>
      <c r="B273" s="24" t="s">
        <v>16</v>
      </c>
      <c r="C273" s="22">
        <v>10080</v>
      </c>
      <c r="D273" s="20">
        <f t="shared" si="112"/>
        <v>81.80490180165557</v>
      </c>
      <c r="E273" s="20">
        <f t="shared" si="113"/>
        <v>9.64667151552272</v>
      </c>
      <c r="F273" s="20">
        <f t="shared" si="93"/>
        <v>-4.590629436819697</v>
      </c>
      <c r="G273" s="2">
        <f t="shared" si="114"/>
        <v>31359</v>
      </c>
      <c r="H273" s="20">
        <f t="shared" si="115"/>
        <v>74.38092979127134</v>
      </c>
      <c r="I273" s="5">
        <f t="shared" si="116"/>
        <v>30.010909926118746</v>
      </c>
      <c r="J273" s="20">
        <f t="shared" si="95"/>
        <v>-0.9569831343566335</v>
      </c>
      <c r="K273" s="2">
        <v>45639</v>
      </c>
      <c r="L273" s="20"/>
      <c r="M273" s="20">
        <f t="shared" si="117"/>
        <v>43.6770279064426</v>
      </c>
      <c r="N273" s="20">
        <f t="shared" si="118"/>
        <v>-4.85532021347565</v>
      </c>
      <c r="O273" s="2">
        <v>104492</v>
      </c>
      <c r="P273" s="20">
        <f t="shared" si="119"/>
        <v>48.971289847872754</v>
      </c>
      <c r="Q273" s="20">
        <f t="shared" si="98"/>
        <v>-8.395795527268575</v>
      </c>
      <c r="R273" s="3"/>
      <c r="S273" s="24" t="s">
        <v>16</v>
      </c>
      <c r="T273" s="2">
        <v>7550</v>
      </c>
      <c r="U273" s="20">
        <f t="shared" si="120"/>
        <v>89.26460156065264</v>
      </c>
      <c r="V273" s="20">
        <f t="shared" si="121"/>
        <v>7.225433526011561</v>
      </c>
      <c r="W273" s="20">
        <f t="shared" si="100"/>
        <v>-1.448897010834088</v>
      </c>
      <c r="X273" s="2">
        <v>6645</v>
      </c>
      <c r="Y273" s="20">
        <f t="shared" si="122"/>
        <v>55.95789473684211</v>
      </c>
      <c r="Z273" s="20">
        <f t="shared" si="123"/>
        <v>6.359338513953221</v>
      </c>
      <c r="AA273" s="20">
        <f t="shared" si="102"/>
        <v>-4.580700746697303</v>
      </c>
      <c r="AB273" s="2">
        <v>7084</v>
      </c>
      <c r="AC273" s="20">
        <f t="shared" si="124"/>
        <v>74.52919516044187</v>
      </c>
      <c r="AD273" s="20">
        <f t="shared" si="125"/>
        <v>6.779466370631244</v>
      </c>
      <c r="AE273" s="20">
        <f t="shared" si="104"/>
        <v>9.456118665018536</v>
      </c>
    </row>
    <row r="274" spans="1:31" ht="11.25" customHeight="1" hidden="1">
      <c r="A274" s="3"/>
      <c r="B274" s="24" t="s">
        <v>22</v>
      </c>
      <c r="C274" s="22">
        <v>9199</v>
      </c>
      <c r="D274" s="20">
        <f t="shared" si="112"/>
        <v>74.65508845966565</v>
      </c>
      <c r="E274" s="20">
        <f t="shared" si="113"/>
        <v>10.251295481138909</v>
      </c>
      <c r="F274" s="20">
        <f t="shared" si="93"/>
        <v>7.552905413305268</v>
      </c>
      <c r="G274" s="2">
        <f t="shared" si="114"/>
        <v>26996</v>
      </c>
      <c r="H274" s="20">
        <f t="shared" si="115"/>
        <v>64.03225806451613</v>
      </c>
      <c r="I274" s="5">
        <f t="shared" si="116"/>
        <v>30.084136624505486</v>
      </c>
      <c r="J274" s="20">
        <f t="shared" si="95"/>
        <v>5.6967229160956805</v>
      </c>
      <c r="K274" s="2">
        <v>39673</v>
      </c>
      <c r="L274" s="20"/>
      <c r="M274" s="20">
        <f t="shared" si="117"/>
        <v>44.21128879478464</v>
      </c>
      <c r="N274" s="20">
        <f t="shared" si="118"/>
        <v>1.9740393265647072</v>
      </c>
      <c r="O274" s="2">
        <v>89735</v>
      </c>
      <c r="P274" s="20">
        <f t="shared" si="119"/>
        <v>42.055264465211316</v>
      </c>
      <c r="Q274" s="20">
        <f t="shared" si="98"/>
        <v>-3.7136786986565937</v>
      </c>
      <c r="R274" s="3"/>
      <c r="S274" s="24" t="s">
        <v>22</v>
      </c>
      <c r="T274" s="2">
        <v>5852</v>
      </c>
      <c r="U274" s="20">
        <f t="shared" si="120"/>
        <v>69.18893355403168</v>
      </c>
      <c r="V274" s="20">
        <f t="shared" si="121"/>
        <v>6.521424193458516</v>
      </c>
      <c r="W274" s="20">
        <f t="shared" si="100"/>
        <v>-5.030834144758202</v>
      </c>
      <c r="X274" s="2">
        <v>5213</v>
      </c>
      <c r="Y274" s="20">
        <f t="shared" si="122"/>
        <v>43.898947368421055</v>
      </c>
      <c r="Z274" s="20">
        <f t="shared" si="123"/>
        <v>5.809327464200145</v>
      </c>
      <c r="AA274" s="20">
        <f t="shared" si="102"/>
        <v>-10.705721137375818</v>
      </c>
      <c r="AB274" s="2">
        <v>6732</v>
      </c>
      <c r="AC274" s="20">
        <f t="shared" si="124"/>
        <v>70.82588111520252</v>
      </c>
      <c r="AD274" s="20">
        <f t="shared" si="125"/>
        <v>7.502089485707917</v>
      </c>
      <c r="AE274" s="20">
        <f t="shared" si="104"/>
        <v>34.96391339214114</v>
      </c>
    </row>
    <row r="275" spans="1:31" ht="11.25" customHeight="1" hidden="1">
      <c r="A275" s="3"/>
      <c r="B275" s="24" t="s">
        <v>23</v>
      </c>
      <c r="C275" s="22">
        <v>8710</v>
      </c>
      <c r="D275" s="20">
        <f t="shared" si="112"/>
        <v>70.68657685440675</v>
      </c>
      <c r="E275" s="20">
        <f t="shared" si="113"/>
        <v>10.008963250672243</v>
      </c>
      <c r="F275" s="20">
        <f t="shared" si="93"/>
        <v>-1.2023593466424671</v>
      </c>
      <c r="G275" s="2">
        <f t="shared" si="114"/>
        <v>26004</v>
      </c>
      <c r="H275" s="20">
        <f t="shared" si="115"/>
        <v>61.67931688804554</v>
      </c>
      <c r="I275" s="5">
        <f t="shared" si="116"/>
        <v>29.88209877961895</v>
      </c>
      <c r="J275" s="20">
        <f t="shared" si="95"/>
        <v>-1.2981097699840518</v>
      </c>
      <c r="K275" s="2">
        <v>38291</v>
      </c>
      <c r="L275" s="20"/>
      <c r="M275" s="20">
        <f t="shared" si="117"/>
        <v>44.001516857806074</v>
      </c>
      <c r="N275" s="20">
        <f t="shared" si="118"/>
        <v>-5.201525054466231</v>
      </c>
      <c r="O275" s="2">
        <v>87022</v>
      </c>
      <c r="P275" s="20">
        <f t="shared" si="119"/>
        <v>40.78378809039527</v>
      </c>
      <c r="Q275" s="20">
        <f t="shared" si="98"/>
        <v>-12.069679792253979</v>
      </c>
      <c r="R275" s="3"/>
      <c r="S275" s="24" t="s">
        <v>23</v>
      </c>
      <c r="T275" s="2">
        <v>6028</v>
      </c>
      <c r="U275" s="20">
        <f t="shared" si="120"/>
        <v>71.26980373610783</v>
      </c>
      <c r="V275" s="20">
        <f t="shared" si="121"/>
        <v>6.92698398106226</v>
      </c>
      <c r="W275" s="20">
        <f t="shared" si="100"/>
        <v>-10.05669949268875</v>
      </c>
      <c r="X275" s="2">
        <v>5089</v>
      </c>
      <c r="Y275" s="20">
        <f t="shared" si="122"/>
        <v>42.85473684210526</v>
      </c>
      <c r="Z275" s="20">
        <f t="shared" si="123"/>
        <v>5.847946496288295</v>
      </c>
      <c r="AA275" s="20">
        <f t="shared" si="102"/>
        <v>-10.104221868927752</v>
      </c>
      <c r="AB275" s="2">
        <v>6177</v>
      </c>
      <c r="AC275" s="20">
        <f t="shared" si="124"/>
        <v>64.98684902682798</v>
      </c>
      <c r="AD275" s="20">
        <f t="shared" si="125"/>
        <v>7.098205051596149</v>
      </c>
      <c r="AE275" s="20">
        <f t="shared" si="104"/>
        <v>19.547125991871496</v>
      </c>
    </row>
    <row r="276" spans="1:31" ht="11.25" customHeight="1" hidden="1">
      <c r="A276" s="3"/>
      <c r="B276" s="25">
        <v>10</v>
      </c>
      <c r="C276" s="22">
        <v>10460</v>
      </c>
      <c r="D276" s="20">
        <f t="shared" si="112"/>
        <v>84.88881675052751</v>
      </c>
      <c r="E276" s="20">
        <f t="shared" si="113"/>
        <v>10.165406519077145</v>
      </c>
      <c r="F276" s="20">
        <f t="shared" si="93"/>
        <v>0.29724805829897605</v>
      </c>
      <c r="G276" s="2">
        <f t="shared" si="114"/>
        <v>30319</v>
      </c>
      <c r="H276" s="20">
        <f t="shared" si="115"/>
        <v>71.91413662239088</v>
      </c>
      <c r="I276" s="5">
        <f t="shared" si="116"/>
        <v>29.465101362514336</v>
      </c>
      <c r="J276" s="20">
        <f t="shared" si="95"/>
        <v>-6.48633643822096</v>
      </c>
      <c r="K276" s="2">
        <v>45066</v>
      </c>
      <c r="L276" s="20"/>
      <c r="M276" s="20">
        <f t="shared" si="117"/>
        <v>43.796769616513444</v>
      </c>
      <c r="N276" s="20">
        <f t="shared" si="118"/>
        <v>-7.241067017948296</v>
      </c>
      <c r="O276" s="2">
        <v>102898</v>
      </c>
      <c r="P276" s="20">
        <f t="shared" si="119"/>
        <v>48.22424475334389</v>
      </c>
      <c r="Q276" s="20">
        <f t="shared" si="98"/>
        <v>-8.693375926172408</v>
      </c>
      <c r="R276" s="3"/>
      <c r="S276" s="25">
        <v>10</v>
      </c>
      <c r="T276" s="2">
        <v>7360</v>
      </c>
      <c r="U276" s="20">
        <f t="shared" si="120"/>
        <v>87.01820761409317</v>
      </c>
      <c r="V276" s="20">
        <f t="shared" si="121"/>
        <v>7.152714338471107</v>
      </c>
      <c r="W276" s="20">
        <f t="shared" si="100"/>
        <v>-10.657926681233306</v>
      </c>
      <c r="X276" s="2">
        <v>6284</v>
      </c>
      <c r="Y276" s="20">
        <f t="shared" si="122"/>
        <v>52.91789473684211</v>
      </c>
      <c r="Z276" s="20">
        <f t="shared" si="123"/>
        <v>6.107018600944625</v>
      </c>
      <c r="AA276" s="20">
        <f t="shared" si="102"/>
        <v>-15.899357601713064</v>
      </c>
      <c r="AB276" s="2">
        <v>6215</v>
      </c>
      <c r="AC276" s="20">
        <f t="shared" si="124"/>
        <v>65.38663861125723</v>
      </c>
      <c r="AD276" s="20">
        <f t="shared" si="125"/>
        <v>6.0399619040214585</v>
      </c>
      <c r="AE276" s="20">
        <f t="shared" si="104"/>
        <v>-1.0822855323889797</v>
      </c>
    </row>
    <row r="277" spans="1:31" ht="11.25" customHeight="1" hidden="1">
      <c r="A277" s="3"/>
      <c r="B277" s="25">
        <v>11</v>
      </c>
      <c r="C277" s="22">
        <v>8027</v>
      </c>
      <c r="D277" s="20">
        <f t="shared" si="112"/>
        <v>65.14364551209219</v>
      </c>
      <c r="E277" s="20">
        <f t="shared" si="113"/>
        <v>9.01737870294438</v>
      </c>
      <c r="F277" s="20">
        <f t="shared" si="93"/>
        <v>-1.4729348226341017</v>
      </c>
      <c r="G277" s="2">
        <f t="shared" si="114"/>
        <v>24824</v>
      </c>
      <c r="H277" s="20">
        <f t="shared" si="115"/>
        <v>58.880455407969635</v>
      </c>
      <c r="I277" s="5">
        <f t="shared" si="116"/>
        <v>27.886808137771435</v>
      </c>
      <c r="J277" s="20">
        <f t="shared" si="95"/>
        <v>0.7631108946257541</v>
      </c>
      <c r="K277" s="2">
        <v>37548</v>
      </c>
      <c r="L277" s="27"/>
      <c r="M277" s="20">
        <f t="shared" si="117"/>
        <v>42.1807070559556</v>
      </c>
      <c r="N277" s="20">
        <f t="shared" si="118"/>
        <v>0.007990411506185069</v>
      </c>
      <c r="O277" s="2">
        <v>89017</v>
      </c>
      <c r="P277" s="20">
        <f t="shared" si="119"/>
        <v>41.71876611021024</v>
      </c>
      <c r="Q277" s="20">
        <f t="shared" si="98"/>
        <v>-0.5785447031886974</v>
      </c>
      <c r="R277" s="3"/>
      <c r="S277" s="25">
        <v>11</v>
      </c>
      <c r="T277" s="2">
        <v>6135</v>
      </c>
      <c r="U277" s="20">
        <f t="shared" si="120"/>
        <v>72.53487822180185</v>
      </c>
      <c r="V277" s="20">
        <f t="shared" si="121"/>
        <v>6.891941988608917</v>
      </c>
      <c r="W277" s="20">
        <f t="shared" si="100"/>
        <v>-1.9654841802492768</v>
      </c>
      <c r="X277" s="2">
        <v>5497</v>
      </c>
      <c r="Y277" s="20">
        <f t="shared" si="122"/>
        <v>46.29052631578948</v>
      </c>
      <c r="Z277" s="20">
        <f t="shared" si="123"/>
        <v>6.17522495703068</v>
      </c>
      <c r="AA277" s="20">
        <f t="shared" si="102"/>
        <v>3.2882375046974914</v>
      </c>
      <c r="AB277" s="2">
        <v>5165</v>
      </c>
      <c r="AC277" s="20">
        <f t="shared" si="124"/>
        <v>54.339821146764855</v>
      </c>
      <c r="AD277" s="20">
        <f t="shared" si="125"/>
        <v>5.802262489187458</v>
      </c>
      <c r="AE277" s="20">
        <f t="shared" si="104"/>
        <v>5.214911387247923</v>
      </c>
    </row>
    <row r="278" spans="1:31" ht="11.25" customHeight="1" hidden="1">
      <c r="A278" s="3"/>
      <c r="B278" s="25">
        <v>12</v>
      </c>
      <c r="C278" s="22">
        <v>10596</v>
      </c>
      <c r="D278" s="20">
        <f t="shared" si="112"/>
        <v>85.99253367959747</v>
      </c>
      <c r="E278" s="20">
        <f t="shared" si="113"/>
        <v>9.417494711769201</v>
      </c>
      <c r="F278" s="20">
        <f t="shared" si="93"/>
        <v>5.981196239247851</v>
      </c>
      <c r="G278" s="2">
        <f t="shared" si="114"/>
        <v>30737</v>
      </c>
      <c r="H278" s="20">
        <f t="shared" si="115"/>
        <v>72.90559772296015</v>
      </c>
      <c r="I278" s="5">
        <f t="shared" si="116"/>
        <v>27.31837815738486</v>
      </c>
      <c r="J278" s="20">
        <f t="shared" si="95"/>
        <v>0.6450556647020278</v>
      </c>
      <c r="K278" s="2">
        <v>46778</v>
      </c>
      <c r="L278" s="20"/>
      <c r="M278" s="20">
        <f t="shared" si="117"/>
        <v>41.575270632987895</v>
      </c>
      <c r="N278" s="20">
        <f t="shared" si="118"/>
        <v>-3.6835711491341954</v>
      </c>
      <c r="O278" s="2">
        <v>112514</v>
      </c>
      <c r="P278" s="20">
        <f t="shared" si="119"/>
        <v>52.73088567491821</v>
      </c>
      <c r="Q278" s="20">
        <f t="shared" si="98"/>
        <v>-4.097305682699599</v>
      </c>
      <c r="R278" s="3"/>
      <c r="S278" s="25">
        <v>12</v>
      </c>
      <c r="T278" s="2">
        <v>7221</v>
      </c>
      <c r="U278" s="20">
        <f t="shared" si="120"/>
        <v>85.3747930952944</v>
      </c>
      <c r="V278" s="20">
        <f t="shared" si="121"/>
        <v>6.417867998649057</v>
      </c>
      <c r="W278" s="20">
        <f t="shared" si="100"/>
        <v>-15.09700176366843</v>
      </c>
      <c r="X278" s="2">
        <v>6631</v>
      </c>
      <c r="Y278" s="20">
        <f t="shared" si="122"/>
        <v>55.84</v>
      </c>
      <c r="Z278" s="20">
        <f t="shared" si="123"/>
        <v>5.893488810281387</v>
      </c>
      <c r="AA278" s="20">
        <f t="shared" si="102"/>
        <v>2.5200989486703804</v>
      </c>
      <c r="AB278" s="2">
        <v>6289</v>
      </c>
      <c r="AC278" s="20">
        <f t="shared" si="124"/>
        <v>66.1651762230405</v>
      </c>
      <c r="AD278" s="20">
        <f t="shared" si="125"/>
        <v>5.589526636685212</v>
      </c>
      <c r="AE278" s="20">
        <f t="shared" si="104"/>
        <v>12.928712515711965</v>
      </c>
    </row>
    <row r="279" spans="1:31" ht="11.25" customHeight="1" hidden="1">
      <c r="A279" s="16"/>
      <c r="B279" s="6" t="s">
        <v>24</v>
      </c>
      <c r="C279" s="22">
        <v>120069</v>
      </c>
      <c r="D279" s="5">
        <f>C279/C4*100</f>
        <v>87.27720757130811</v>
      </c>
      <c r="E279" s="20">
        <f t="shared" si="113"/>
        <v>10.179799115375127</v>
      </c>
      <c r="F279" s="20">
        <f t="shared" si="93"/>
        <v>-0.853818650239873</v>
      </c>
      <c r="G279" s="2">
        <f t="shared" si="114"/>
        <v>342973</v>
      </c>
      <c r="H279" s="5">
        <f>G279/G4*100</f>
        <v>66.17025422567954</v>
      </c>
      <c r="I279" s="5">
        <f t="shared" si="116"/>
        <v>29.07824869031601</v>
      </c>
      <c r="J279" s="20">
        <f t="shared" si="95"/>
        <v>-5.312575921549566</v>
      </c>
      <c r="K279" s="2">
        <v>510565</v>
      </c>
      <c r="L279" s="3"/>
      <c r="M279" s="20">
        <f t="shared" si="117"/>
        <v>43.287185995898206</v>
      </c>
      <c r="N279" s="20">
        <f t="shared" si="118"/>
        <v>-6.765872436159654</v>
      </c>
      <c r="O279" s="2">
        <v>1179483</v>
      </c>
      <c r="P279" s="5">
        <f>O279/O4*100</f>
        <v>45.404896639334794</v>
      </c>
      <c r="Q279" s="20">
        <f t="shared" si="98"/>
        <v>-8.858367957864829</v>
      </c>
      <c r="R279" s="16"/>
      <c r="S279" s="6" t="s">
        <v>24</v>
      </c>
      <c r="T279" s="2">
        <v>81360</v>
      </c>
      <c r="U279" s="5">
        <f>T279/T4*100</f>
        <v>75.41363488900218</v>
      </c>
      <c r="V279" s="20">
        <f t="shared" si="121"/>
        <v>6.897937486169788</v>
      </c>
      <c r="W279" s="20">
        <f t="shared" si="100"/>
        <v>-10.829561271796678</v>
      </c>
      <c r="X279" s="41">
        <v>70947</v>
      </c>
      <c r="Y279" s="5">
        <f>X279/X4*100</f>
        <v>50.90075547233164</v>
      </c>
      <c r="Z279" s="20">
        <f t="shared" si="123"/>
        <v>6.015093053481907</v>
      </c>
      <c r="AA279" s="20">
        <f t="shared" si="102"/>
        <v>-10.08668542316174</v>
      </c>
      <c r="AB279" s="41">
        <v>70597</v>
      </c>
      <c r="AC279" s="5">
        <f>AB279/AB4*100</f>
        <v>52.88996771027652</v>
      </c>
      <c r="AD279" s="20">
        <f t="shared" si="125"/>
        <v>5.9854190352891905</v>
      </c>
      <c r="AE279" s="20">
        <f t="shared" si="104"/>
        <v>-0.5199673082884715</v>
      </c>
    </row>
    <row r="280" spans="3:28" ht="11.25" customHeight="1" hidden="1">
      <c r="C280" s="37">
        <f>SUM(C267:C278)-C279</f>
        <v>0</v>
      </c>
      <c r="G280" s="37">
        <f>SUM(K267:K278)-K279</f>
        <v>0</v>
      </c>
      <c r="O280" s="37">
        <f>SUM(O267:O278)-O279</f>
        <v>0</v>
      </c>
      <c r="T280" s="37">
        <f>SUM(T267:T278)-T279</f>
        <v>0</v>
      </c>
      <c r="U280" s="44"/>
      <c r="X280" s="37">
        <f>SUM(X267:X278)-X279</f>
        <v>0</v>
      </c>
      <c r="AB280" s="37">
        <f>SUM(AB267:AB278)-AB279</f>
        <v>0</v>
      </c>
    </row>
    <row r="281" spans="3:28" ht="11.25" customHeight="1" hidden="1">
      <c r="C281" s="37"/>
      <c r="G281" s="37"/>
      <c r="O281" s="37"/>
      <c r="T281" s="37"/>
      <c r="U281" s="45"/>
      <c r="X281" s="37"/>
      <c r="AB281" s="37"/>
    </row>
    <row r="282" spans="3:28" ht="11.25" customHeight="1" hidden="1">
      <c r="C282" s="37"/>
      <c r="G282" s="37"/>
      <c r="O282" s="37"/>
      <c r="T282" s="37"/>
      <c r="U282" s="45"/>
      <c r="X282" s="37"/>
      <c r="AB282" s="37"/>
    </row>
    <row r="283" spans="3:28" ht="11.25" customHeight="1" hidden="1">
      <c r="C283" s="37"/>
      <c r="G283" s="37"/>
      <c r="O283" s="37"/>
      <c r="T283" s="37"/>
      <c r="U283" s="45"/>
      <c r="X283" s="37"/>
      <c r="AB283" s="37"/>
    </row>
    <row r="284" spans="3:28" ht="11.25" customHeight="1" hidden="1">
      <c r="C284" s="37"/>
      <c r="G284" s="37"/>
      <c r="O284" s="37"/>
      <c r="T284" s="37"/>
      <c r="U284" s="45"/>
      <c r="X284" s="37"/>
      <c r="AB284" s="37"/>
    </row>
    <row r="285" spans="3:28" ht="11.25" customHeight="1" hidden="1">
      <c r="C285" s="37"/>
      <c r="G285" s="37"/>
      <c r="O285" s="37"/>
      <c r="T285" s="37"/>
      <c r="U285" s="45"/>
      <c r="X285" s="37"/>
      <c r="AB285" s="37"/>
    </row>
    <row r="286" spans="3:28" ht="11.25" customHeight="1" hidden="1">
      <c r="C286" s="37"/>
      <c r="G286" s="37"/>
      <c r="O286" s="37"/>
      <c r="T286" s="37"/>
      <c r="U286" s="45"/>
      <c r="X286" s="37"/>
      <c r="AB286" s="37"/>
    </row>
    <row r="287" ht="11.25" customHeight="1" hidden="1">
      <c r="U287" s="45"/>
    </row>
    <row r="288" ht="11.25" customHeight="1" hidden="1">
      <c r="U288" s="45"/>
    </row>
    <row r="289" spans="1:21" ht="11.25" customHeight="1" hidden="1">
      <c r="A289" s="36" t="s">
        <v>31</v>
      </c>
      <c r="R289" s="36" t="s">
        <v>31</v>
      </c>
      <c r="U289" s="45"/>
    </row>
    <row r="290" spans="1:28" ht="11.25" customHeight="1" hidden="1">
      <c r="A290" s="36" t="s">
        <v>32</v>
      </c>
      <c r="C290" s="38">
        <v>12322</v>
      </c>
      <c r="G290" s="38">
        <v>42160</v>
      </c>
      <c r="O290" s="38">
        <v>213374</v>
      </c>
      <c r="R290" s="36" t="s">
        <v>32</v>
      </c>
      <c r="T290" s="38">
        <v>8458</v>
      </c>
      <c r="U290" s="45"/>
      <c r="X290" s="38">
        <v>11875</v>
      </c>
      <c r="AB290" s="38">
        <v>9505</v>
      </c>
    </row>
    <row r="291" ht="11.25" customHeight="1" hidden="1">
      <c r="U291" s="46"/>
    </row>
    <row r="292" ht="11.25" customHeight="1" hidden="1"/>
    <row r="293" ht="11.25" customHeight="1" hidden="1"/>
    <row r="294" ht="11.25" customHeight="1" hidden="1">
      <c r="G294" s="36">
        <v>35850</v>
      </c>
    </row>
    <row r="295" ht="11.25" customHeight="1" hidden="1">
      <c r="G295" s="36">
        <v>42631</v>
      </c>
    </row>
    <row r="296" ht="11.25" customHeight="1" hidden="1">
      <c r="G296" s="36">
        <v>59004</v>
      </c>
    </row>
    <row r="297" ht="11.25" customHeight="1" hidden="1">
      <c r="G297" s="36">
        <v>60879</v>
      </c>
    </row>
    <row r="298" ht="11.25" customHeight="1" hidden="1">
      <c r="G298" s="36">
        <v>44556</v>
      </c>
    </row>
    <row r="299" ht="11.25" customHeight="1" hidden="1">
      <c r="G299" s="36">
        <v>42735</v>
      </c>
    </row>
    <row r="300" ht="11.25" customHeight="1" hidden="1">
      <c r="G300" s="36">
        <v>47968</v>
      </c>
    </row>
    <row r="301" ht="11.25" customHeight="1" hidden="1">
      <c r="G301" s="36">
        <v>38905</v>
      </c>
    </row>
    <row r="302" ht="11.25" customHeight="1" hidden="1">
      <c r="G302" s="36">
        <v>40392</v>
      </c>
    </row>
    <row r="303" ht="11.25" customHeight="1" hidden="1">
      <c r="G303" s="36">
        <v>48584</v>
      </c>
    </row>
    <row r="304" ht="11.25" customHeight="1" hidden="1">
      <c r="G304" s="36">
        <v>37545</v>
      </c>
    </row>
    <row r="305" ht="11.25" customHeight="1" hidden="1">
      <c r="G305" s="36">
        <v>48567</v>
      </c>
    </row>
    <row r="306" ht="11.25" customHeight="1" hidden="1">
      <c r="G306" s="36">
        <v>547616</v>
      </c>
    </row>
    <row r="307" ht="11.25" customHeight="1" hidden="1">
      <c r="G307" s="36">
        <f>SUM(G294:G305)-G306</f>
        <v>0</v>
      </c>
    </row>
    <row r="308" ht="11.25" customHeight="1" hidden="1"/>
    <row r="309" ht="11.25" customHeight="1" hidden="1"/>
    <row r="310" ht="11.25" customHeight="1" hidden="1"/>
    <row r="311" ht="11.25" customHeight="1" hidden="1"/>
    <row r="312" ht="11.25" customHeight="1" hidden="1"/>
    <row r="313" ht="11.25" customHeight="1" hidden="1"/>
    <row r="314" ht="11.25" customHeight="1" hidden="1"/>
    <row r="315" ht="11.25" customHeight="1" hidden="1"/>
    <row r="316" ht="11.25" customHeight="1" hidden="1"/>
    <row r="317" ht="11.25" customHeight="1" hidden="1"/>
    <row r="318" ht="11.25" customHeight="1" hidden="1"/>
    <row r="319" ht="11.25" customHeight="1" hidden="1"/>
    <row r="320" ht="12" customHeight="1" hidden="1"/>
    <row r="321" spans="1:31" ht="11.25" customHeight="1" hidden="1">
      <c r="A321" s="6">
        <v>22</v>
      </c>
      <c r="B321" s="21" t="s">
        <v>21</v>
      </c>
      <c r="C321" s="2">
        <v>7383</v>
      </c>
      <c r="D321" s="8">
        <f>C321/C$290*100</f>
        <v>59.917221230319754</v>
      </c>
      <c r="E321" s="4">
        <f aca="true" t="shared" si="126" ref="E321:E333">C321/O321*100</f>
        <v>9.196676590391013</v>
      </c>
      <c r="F321" s="4">
        <f aca="true" t="shared" si="127" ref="F321:F333">C321/C267*100-100</f>
        <v>-0.7527893534077066</v>
      </c>
      <c r="G321" s="2">
        <f aca="true" t="shared" si="128" ref="G321:G332">T321+X321+AB321+C321</f>
        <v>22374</v>
      </c>
      <c r="H321" s="4">
        <f aca="true" t="shared" si="129" ref="H321:H332">G321/G$290*100</f>
        <v>53.06925996204933</v>
      </c>
      <c r="I321" s="4">
        <f aca="true" t="shared" si="130" ref="I321:I333">100*G321/O321</f>
        <v>27.87030232065671</v>
      </c>
      <c r="J321" s="4">
        <f aca="true" t="shared" si="131" ref="J321:J333">G321/G267*100-100</f>
        <v>-0.3873380526245569</v>
      </c>
      <c r="K321" s="2">
        <v>34298</v>
      </c>
      <c r="L321" s="3"/>
      <c r="M321" s="8">
        <f aca="true" t="shared" si="132" ref="M321:M333">100*K321/O321</f>
        <v>42.723501787516035</v>
      </c>
      <c r="N321" s="8">
        <f aca="true" t="shared" si="133" ref="N321:N333">K321/K267*100-100</f>
        <v>-5.1125989044430895</v>
      </c>
      <c r="O321" s="2">
        <v>80279</v>
      </c>
      <c r="P321" s="4">
        <f aca="true" t="shared" si="134" ref="P321:P332">O321/O$290*100</f>
        <v>37.62360924948682</v>
      </c>
      <c r="Q321" s="8">
        <f aca="true" t="shared" si="135" ref="Q321:Q333">O321/O267*100-100</f>
        <v>-4.289614554645496</v>
      </c>
      <c r="R321" s="6">
        <v>22</v>
      </c>
      <c r="S321" s="21" t="s">
        <v>21</v>
      </c>
      <c r="T321" s="2">
        <v>5670</v>
      </c>
      <c r="U321" s="8">
        <f aca="true" t="shared" si="136" ref="U321:U332">T321/T$290*100</f>
        <v>67.0371246157484</v>
      </c>
      <c r="V321" s="8">
        <f aca="true" t="shared" si="137" ref="V321:V333">T321/O321*100</f>
        <v>7.062868246988627</v>
      </c>
      <c r="W321" s="8">
        <f aca="true" t="shared" si="138" ref="W321:W333">T321/T267*100-100</f>
        <v>-4.303797468354432</v>
      </c>
      <c r="X321" s="2">
        <v>4713</v>
      </c>
      <c r="Y321" s="4">
        <f aca="true" t="shared" si="139" ref="Y321:Y332">100*X321/X$290</f>
        <v>39.688421052631575</v>
      </c>
      <c r="Z321" s="4">
        <f aca="true" t="shared" si="140" ref="Z321:Z333">X321/O321*100</f>
        <v>5.870775669851393</v>
      </c>
      <c r="AA321" s="4">
        <f aca="true" t="shared" si="141" ref="AA321:AA333">X321/X267*100-100</f>
        <v>0.640614990390759</v>
      </c>
      <c r="AB321" s="2">
        <v>4608</v>
      </c>
      <c r="AC321" s="4">
        <f aca="true" t="shared" si="142" ref="AC321:AC332">AB321/AB$290*100</f>
        <v>48.479747501315096</v>
      </c>
      <c r="AD321" s="4">
        <f aca="true" t="shared" si="143" ref="AD321:AD333">AB321/O321*100</f>
        <v>5.739981813425678</v>
      </c>
      <c r="AE321" s="4">
        <f aca="true" t="shared" si="144" ref="AE321:AE333">AB321/AB267*100-100</f>
        <v>4.39510647938377</v>
      </c>
    </row>
    <row r="322" spans="1:31" ht="11.25" customHeight="1" hidden="1">
      <c r="A322" s="3"/>
      <c r="B322" s="21" t="s">
        <v>11</v>
      </c>
      <c r="C322" s="2">
        <v>7825</v>
      </c>
      <c r="D322" s="8">
        <f aca="true" t="shared" si="145" ref="D322:D332">C322/C$290*100</f>
        <v>63.50430124979711</v>
      </c>
      <c r="E322" s="4">
        <f t="shared" si="126"/>
        <v>9.391728077966347</v>
      </c>
      <c r="F322" s="4">
        <f t="shared" si="127"/>
        <v>2.2341259472171515</v>
      </c>
      <c r="G322" s="2">
        <f t="shared" si="128"/>
        <v>22239</v>
      </c>
      <c r="H322" s="4">
        <f t="shared" si="129"/>
        <v>52.749051233396585</v>
      </c>
      <c r="I322" s="4">
        <f t="shared" si="130"/>
        <v>26.691711274874578</v>
      </c>
      <c r="J322" s="4">
        <f t="shared" si="131"/>
        <v>-2.147225766709198</v>
      </c>
      <c r="K322" s="2">
        <v>34367</v>
      </c>
      <c r="L322" s="3"/>
      <c r="M322" s="8">
        <f t="shared" si="132"/>
        <v>41.247989630091936</v>
      </c>
      <c r="N322" s="8">
        <f t="shared" si="133"/>
        <v>-6.303334332997082</v>
      </c>
      <c r="O322" s="2">
        <v>83318</v>
      </c>
      <c r="P322" s="4">
        <f t="shared" si="134"/>
        <v>39.04786899997188</v>
      </c>
      <c r="Q322" s="8">
        <f t="shared" si="135"/>
        <v>-6.804174449950224</v>
      </c>
      <c r="R322" s="3"/>
      <c r="S322" s="21" t="s">
        <v>11</v>
      </c>
      <c r="T322" s="2">
        <v>5167</v>
      </c>
      <c r="U322" s="8">
        <f t="shared" si="136"/>
        <v>61.09009222038308</v>
      </c>
      <c r="V322" s="8">
        <f t="shared" si="137"/>
        <v>6.201541083559374</v>
      </c>
      <c r="W322" s="8">
        <f t="shared" si="138"/>
        <v>-5.9176984705025575</v>
      </c>
      <c r="X322" s="2">
        <v>4884</v>
      </c>
      <c r="Y322" s="4">
        <f t="shared" si="139"/>
        <v>41.12842105263158</v>
      </c>
      <c r="Z322" s="4">
        <f t="shared" si="140"/>
        <v>5.8618785856597615</v>
      </c>
      <c r="AA322" s="4">
        <f t="shared" si="141"/>
        <v>-7.517515622041287</v>
      </c>
      <c r="AB322" s="2">
        <v>4363</v>
      </c>
      <c r="AC322" s="4">
        <f t="shared" si="142"/>
        <v>45.90215675960021</v>
      </c>
      <c r="AD322" s="4">
        <f t="shared" si="143"/>
        <v>5.2365635276890945</v>
      </c>
      <c r="AE322" s="4">
        <f t="shared" si="144"/>
        <v>1.4651162790697754</v>
      </c>
    </row>
    <row r="323" spans="1:31" ht="11.25" customHeight="1" hidden="1">
      <c r="A323" s="3"/>
      <c r="B323" s="24" t="s">
        <v>12</v>
      </c>
      <c r="C323" s="2">
        <v>11521</v>
      </c>
      <c r="D323" s="8">
        <f t="shared" si="145"/>
        <v>93.49943191040416</v>
      </c>
      <c r="E323" s="4">
        <f t="shared" si="126"/>
        <v>9.404130275079584</v>
      </c>
      <c r="F323" s="4">
        <f t="shared" si="127"/>
        <v>-10.12559482018878</v>
      </c>
      <c r="G323" s="2">
        <f t="shared" si="128"/>
        <v>32918</v>
      </c>
      <c r="H323" s="4">
        <f t="shared" si="129"/>
        <v>78.07874762808349</v>
      </c>
      <c r="I323" s="4">
        <f t="shared" si="130"/>
        <v>26.869643294424947</v>
      </c>
      <c r="J323" s="4">
        <f t="shared" si="131"/>
        <v>-0.8911904618534265</v>
      </c>
      <c r="K323" s="2">
        <v>49972</v>
      </c>
      <c r="L323" s="3"/>
      <c r="M323" s="8">
        <f t="shared" si="132"/>
        <v>40.790139580442414</v>
      </c>
      <c r="N323" s="8">
        <f t="shared" si="133"/>
        <v>-3.336750681857751</v>
      </c>
      <c r="O323" s="2">
        <v>122510</v>
      </c>
      <c r="P323" s="4">
        <f t="shared" si="134"/>
        <v>57.415617647885874</v>
      </c>
      <c r="Q323" s="8">
        <f t="shared" si="135"/>
        <v>-1.3432331008713305</v>
      </c>
      <c r="R323" s="3"/>
      <c r="S323" s="24" t="s">
        <v>12</v>
      </c>
      <c r="T323" s="2">
        <v>7672</v>
      </c>
      <c r="U323" s="8">
        <f t="shared" si="136"/>
        <v>90.70702293686452</v>
      </c>
      <c r="V323" s="8">
        <f t="shared" si="137"/>
        <v>6.262345930944413</v>
      </c>
      <c r="W323" s="8">
        <f t="shared" si="138"/>
        <v>1.0936882329687876</v>
      </c>
      <c r="X323" s="2">
        <v>7214</v>
      </c>
      <c r="Y323" s="4">
        <f t="shared" si="139"/>
        <v>60.74947368421053</v>
      </c>
      <c r="Z323" s="4">
        <f t="shared" si="140"/>
        <v>5.888498898049139</v>
      </c>
      <c r="AA323" s="4">
        <f t="shared" si="141"/>
        <v>4.143207737837457</v>
      </c>
      <c r="AB323" s="2">
        <v>6511</v>
      </c>
      <c r="AC323" s="4">
        <f t="shared" si="142"/>
        <v>68.50078905839032</v>
      </c>
      <c r="AD323" s="4">
        <f t="shared" si="143"/>
        <v>5.314668190351808</v>
      </c>
      <c r="AE323" s="4">
        <f t="shared" si="144"/>
        <v>10.750127572716451</v>
      </c>
    </row>
    <row r="324" spans="1:31" ht="11.25" customHeight="1" hidden="1">
      <c r="A324" s="3"/>
      <c r="B324" s="24" t="s">
        <v>13</v>
      </c>
      <c r="C324" s="2">
        <v>13060</v>
      </c>
      <c r="D324" s="8">
        <f t="shared" si="145"/>
        <v>105.98928745333549</v>
      </c>
      <c r="E324" s="4">
        <f t="shared" si="126"/>
        <v>12.213255028849842</v>
      </c>
      <c r="F324" s="4">
        <f t="shared" si="127"/>
        <v>-14.084599697388327</v>
      </c>
      <c r="G324" s="2">
        <f t="shared" si="128"/>
        <v>34217</v>
      </c>
      <c r="H324" s="4">
        <f t="shared" si="129"/>
        <v>81.15986717267553</v>
      </c>
      <c r="I324" s="4">
        <f t="shared" si="130"/>
        <v>31.99854114258461</v>
      </c>
      <c r="J324" s="4">
        <f t="shared" si="131"/>
        <v>-9.853254999077905</v>
      </c>
      <c r="K324" s="2">
        <v>47228</v>
      </c>
      <c r="L324" s="3"/>
      <c r="M324" s="8">
        <f t="shared" si="132"/>
        <v>44.165973085951016</v>
      </c>
      <c r="N324" s="8">
        <f t="shared" si="133"/>
        <v>-9.82720763723151</v>
      </c>
      <c r="O324" s="2">
        <v>106933</v>
      </c>
      <c r="P324" s="4">
        <f t="shared" si="134"/>
        <v>50.115290522744104</v>
      </c>
      <c r="Q324" s="8">
        <f t="shared" si="135"/>
        <v>-5.99709902861413</v>
      </c>
      <c r="R324" s="3"/>
      <c r="S324" s="24" t="s">
        <v>13</v>
      </c>
      <c r="T324" s="2">
        <v>8057</v>
      </c>
      <c r="U324" s="8">
        <f t="shared" si="136"/>
        <v>95.25892646015606</v>
      </c>
      <c r="V324" s="8">
        <f t="shared" si="137"/>
        <v>7.534624484490288</v>
      </c>
      <c r="W324" s="8">
        <f t="shared" si="138"/>
        <v>-2.232738745297908</v>
      </c>
      <c r="X324" s="2">
        <v>7222</v>
      </c>
      <c r="Y324" s="4">
        <f t="shared" si="139"/>
        <v>60.816842105263156</v>
      </c>
      <c r="Z324" s="4">
        <f t="shared" si="140"/>
        <v>6.753761701252185</v>
      </c>
      <c r="AA324" s="4">
        <f t="shared" si="141"/>
        <v>-1.7414965986394577</v>
      </c>
      <c r="AB324" s="2">
        <v>5878</v>
      </c>
      <c r="AC324" s="4">
        <f t="shared" si="142"/>
        <v>61.841136244082065</v>
      </c>
      <c r="AD324" s="4">
        <f t="shared" si="143"/>
        <v>5.4968999279922945</v>
      </c>
      <c r="AE324" s="4">
        <f t="shared" si="144"/>
        <v>-17.962316817864618</v>
      </c>
    </row>
    <row r="325" spans="1:31" ht="11.25" customHeight="1" hidden="1">
      <c r="A325" s="3"/>
      <c r="B325" s="24" t="s">
        <v>14</v>
      </c>
      <c r="C325" s="2">
        <v>9055</v>
      </c>
      <c r="D325" s="8">
        <f t="shared" si="145"/>
        <v>73.48644700535627</v>
      </c>
      <c r="E325" s="4">
        <f t="shared" si="126"/>
        <v>10.73923408090895</v>
      </c>
      <c r="F325" s="4">
        <f t="shared" si="127"/>
        <v>-10.717807138631429</v>
      </c>
      <c r="G325" s="2">
        <f t="shared" si="128"/>
        <v>24940</v>
      </c>
      <c r="H325" s="4">
        <f t="shared" si="129"/>
        <v>59.15559772296015</v>
      </c>
      <c r="I325" s="4">
        <f t="shared" si="130"/>
        <v>29.57885123996347</v>
      </c>
      <c r="J325" s="4">
        <f t="shared" si="131"/>
        <v>-9.252992759160207</v>
      </c>
      <c r="K325" s="2">
        <v>36168</v>
      </c>
      <c r="L325" s="3"/>
      <c r="M325" s="8">
        <f t="shared" si="132"/>
        <v>42.89526430020043</v>
      </c>
      <c r="N325" s="8">
        <f t="shared" si="133"/>
        <v>-6.571605703657781</v>
      </c>
      <c r="O325" s="2">
        <v>84317</v>
      </c>
      <c r="P325" s="4">
        <f t="shared" si="134"/>
        <v>39.51606100087171</v>
      </c>
      <c r="Q325" s="8">
        <f t="shared" si="135"/>
        <v>-0.7533222689124983</v>
      </c>
      <c r="R325" s="3"/>
      <c r="S325" s="24" t="s">
        <v>14</v>
      </c>
      <c r="T325" s="2">
        <v>6011</v>
      </c>
      <c r="U325" s="8">
        <f t="shared" si="136"/>
        <v>71.06881059352092</v>
      </c>
      <c r="V325" s="8">
        <f t="shared" si="137"/>
        <v>7.129048709038509</v>
      </c>
      <c r="W325" s="8">
        <f t="shared" si="138"/>
        <v>-8.214994655672626</v>
      </c>
      <c r="X325" s="2">
        <v>5314</v>
      </c>
      <c r="Y325" s="4">
        <f t="shared" si="139"/>
        <v>44.74947368421053</v>
      </c>
      <c r="Z325" s="4">
        <f t="shared" si="140"/>
        <v>6.3024063949144296</v>
      </c>
      <c r="AA325" s="4">
        <f t="shared" si="141"/>
        <v>1.1805026656511757</v>
      </c>
      <c r="AB325" s="2">
        <v>4560</v>
      </c>
      <c r="AC325" s="4">
        <f t="shared" si="142"/>
        <v>47.97475013150973</v>
      </c>
      <c r="AD325" s="4">
        <f t="shared" si="143"/>
        <v>5.408162055101581</v>
      </c>
      <c r="AE325" s="4">
        <f t="shared" si="144"/>
        <v>-17.689530685920573</v>
      </c>
    </row>
    <row r="326" spans="1:31" ht="11.25" customHeight="1" hidden="1">
      <c r="A326" s="3"/>
      <c r="B326" s="24" t="s">
        <v>15</v>
      </c>
      <c r="C326" s="2">
        <v>9524</v>
      </c>
      <c r="D326" s="8">
        <f t="shared" si="145"/>
        <v>77.29264729751664</v>
      </c>
      <c r="E326" s="4">
        <f t="shared" si="126"/>
        <v>10.013036713066152</v>
      </c>
      <c r="F326" s="4">
        <f t="shared" si="127"/>
        <v>-2.237733524943536</v>
      </c>
      <c r="G326" s="2">
        <f t="shared" si="128"/>
        <v>27567</v>
      </c>
      <c r="H326" s="4">
        <f t="shared" si="129"/>
        <v>65.38662239089183</v>
      </c>
      <c r="I326" s="4">
        <f t="shared" si="130"/>
        <v>28.982505572143488</v>
      </c>
      <c r="J326" s="4">
        <f t="shared" si="131"/>
        <v>-4.586044579814484</v>
      </c>
      <c r="K326" s="2">
        <v>40824</v>
      </c>
      <c r="L326" s="3"/>
      <c r="M326" s="8">
        <f t="shared" si="132"/>
        <v>42.92022372681778</v>
      </c>
      <c r="N326" s="8">
        <f t="shared" si="133"/>
        <v>-2.7096589690426782</v>
      </c>
      <c r="O326" s="2">
        <v>95116</v>
      </c>
      <c r="P326" s="4">
        <f t="shared" si="134"/>
        <v>44.577127485073156</v>
      </c>
      <c r="Q326" s="8">
        <f t="shared" si="135"/>
        <v>-2.5820129663959364</v>
      </c>
      <c r="R326" s="3"/>
      <c r="S326" s="24" t="s">
        <v>15</v>
      </c>
      <c r="T326" s="2">
        <v>6403</v>
      </c>
      <c r="U326" s="8">
        <f t="shared" si="136"/>
        <v>75.70347599905415</v>
      </c>
      <c r="V326" s="8">
        <f t="shared" si="137"/>
        <v>6.7317801421422265</v>
      </c>
      <c r="W326" s="8">
        <f t="shared" si="138"/>
        <v>-13.682933405230528</v>
      </c>
      <c r="X326" s="2">
        <v>6267</v>
      </c>
      <c r="Y326" s="4">
        <f t="shared" si="139"/>
        <v>52.77473684210526</v>
      </c>
      <c r="Z326" s="4">
        <f t="shared" si="140"/>
        <v>6.5887968375457335</v>
      </c>
      <c r="AA326" s="4">
        <f t="shared" si="141"/>
        <v>2.821985233798202</v>
      </c>
      <c r="AB326" s="2">
        <v>5373</v>
      </c>
      <c r="AC326" s="4">
        <f t="shared" si="142"/>
        <v>56.52814308258811</v>
      </c>
      <c r="AD326" s="4">
        <f t="shared" si="143"/>
        <v>5.648891879389377</v>
      </c>
      <c r="AE326" s="4">
        <f t="shared" si="144"/>
        <v>-4.683342203299617</v>
      </c>
    </row>
    <row r="327" spans="1:31" ht="11.25" customHeight="1" hidden="1">
      <c r="A327" s="3"/>
      <c r="B327" s="24" t="s">
        <v>16</v>
      </c>
      <c r="C327" s="2">
        <v>9358</v>
      </c>
      <c r="D327" s="8">
        <f t="shared" si="145"/>
        <v>75.94546339879889</v>
      </c>
      <c r="E327" s="4">
        <f t="shared" si="126"/>
        <v>9.882253550873859</v>
      </c>
      <c r="F327" s="4">
        <f t="shared" si="127"/>
        <v>-7.162698412698404</v>
      </c>
      <c r="G327" s="2">
        <f t="shared" si="128"/>
        <v>26860</v>
      </c>
      <c r="H327" s="4">
        <f t="shared" si="129"/>
        <v>63.70967741935484</v>
      </c>
      <c r="I327" s="4">
        <f t="shared" si="130"/>
        <v>28.364749986799726</v>
      </c>
      <c r="J327" s="4">
        <f t="shared" si="131"/>
        <v>-14.34675850632992</v>
      </c>
      <c r="K327" s="2">
        <v>40169</v>
      </c>
      <c r="L327" s="3"/>
      <c r="M327" s="8">
        <f t="shared" si="132"/>
        <v>42.419346322403506</v>
      </c>
      <c r="N327" s="8">
        <f t="shared" si="133"/>
        <v>-11.985363395341707</v>
      </c>
      <c r="O327" s="2">
        <v>94695</v>
      </c>
      <c r="P327" s="4">
        <f t="shared" si="134"/>
        <v>44.379821346555815</v>
      </c>
      <c r="Q327" s="8">
        <f t="shared" si="135"/>
        <v>-9.375837384680167</v>
      </c>
      <c r="R327" s="3"/>
      <c r="S327" s="24" t="s">
        <v>16</v>
      </c>
      <c r="T327" s="2">
        <v>6302</v>
      </c>
      <c r="U327" s="8">
        <f t="shared" si="136"/>
        <v>74.50934026956728</v>
      </c>
      <c r="V327" s="8">
        <f t="shared" si="137"/>
        <v>6.655050425048841</v>
      </c>
      <c r="W327" s="8">
        <f t="shared" si="138"/>
        <v>-16.52980132450331</v>
      </c>
      <c r="X327" s="2">
        <v>6321</v>
      </c>
      <c r="Y327" s="4">
        <f t="shared" si="139"/>
        <v>53.229473684210525</v>
      </c>
      <c r="Z327" s="4">
        <f t="shared" si="140"/>
        <v>6.675114842388721</v>
      </c>
      <c r="AA327" s="4">
        <f t="shared" si="141"/>
        <v>-4.875846501128663</v>
      </c>
      <c r="AB327" s="2">
        <v>4879</v>
      </c>
      <c r="AC327" s="4">
        <f t="shared" si="142"/>
        <v>51.330878485007894</v>
      </c>
      <c r="AD327" s="4">
        <f t="shared" si="143"/>
        <v>5.152331168488304</v>
      </c>
      <c r="AE327" s="4">
        <f t="shared" si="144"/>
        <v>-31.126482213438734</v>
      </c>
    </row>
    <row r="328" spans="1:31" ht="11.25" customHeight="1" hidden="1">
      <c r="A328" s="3"/>
      <c r="B328" s="24" t="s">
        <v>22</v>
      </c>
      <c r="C328" s="2">
        <v>8944</v>
      </c>
      <c r="D328" s="8">
        <f t="shared" si="145"/>
        <v>72.58561921765947</v>
      </c>
      <c r="E328" s="4">
        <f t="shared" si="126"/>
        <v>9.54505191936224</v>
      </c>
      <c r="F328" s="4">
        <f t="shared" si="127"/>
        <v>-2.77204043917817</v>
      </c>
      <c r="G328" s="2">
        <f>T328+X328+AB328+C328</f>
        <v>27083</v>
      </c>
      <c r="H328" s="4">
        <f t="shared" si="129"/>
        <v>64.23861480075901</v>
      </c>
      <c r="I328" s="4">
        <f t="shared" si="130"/>
        <v>28.903023382389037</v>
      </c>
      <c r="J328" s="4">
        <f t="shared" si="131"/>
        <v>0.3222699659208814</v>
      </c>
      <c r="K328" s="2">
        <v>39846</v>
      </c>
      <c r="L328" s="3"/>
      <c r="M328" s="8">
        <f t="shared" si="132"/>
        <v>42.5237185575702</v>
      </c>
      <c r="N328" s="8">
        <f t="shared" si="133"/>
        <v>0.43606482998512774</v>
      </c>
      <c r="O328" s="2">
        <v>93703</v>
      </c>
      <c r="P328" s="4">
        <f t="shared" si="134"/>
        <v>43.914909970286914</v>
      </c>
      <c r="Q328" s="8">
        <f t="shared" si="135"/>
        <v>4.421908954142765</v>
      </c>
      <c r="R328" s="3"/>
      <c r="S328" s="24" t="s">
        <v>22</v>
      </c>
      <c r="T328" s="2">
        <v>6280</v>
      </c>
      <c r="U328" s="8">
        <f t="shared" si="136"/>
        <v>74.24923149680775</v>
      </c>
      <c r="V328" s="8">
        <f t="shared" si="137"/>
        <v>6.702026616010159</v>
      </c>
      <c r="W328" s="8">
        <f t="shared" si="138"/>
        <v>7.313738892686246</v>
      </c>
      <c r="X328" s="2">
        <v>6517</v>
      </c>
      <c r="Y328" s="4">
        <f t="shared" si="139"/>
        <v>54.88</v>
      </c>
      <c r="Z328" s="4">
        <f t="shared" si="140"/>
        <v>6.9549534166462115</v>
      </c>
      <c r="AA328" s="4">
        <f t="shared" si="141"/>
        <v>25.014387109150206</v>
      </c>
      <c r="AB328" s="2">
        <v>5342</v>
      </c>
      <c r="AC328" s="4">
        <f t="shared" si="142"/>
        <v>56.20199894792215</v>
      </c>
      <c r="AD328" s="4">
        <f t="shared" si="143"/>
        <v>5.700991430370426</v>
      </c>
      <c r="AE328" s="4">
        <f t="shared" si="144"/>
        <v>-20.647653000594175</v>
      </c>
    </row>
    <row r="329" spans="1:31" ht="11.25" customHeight="1" hidden="1">
      <c r="A329" s="3"/>
      <c r="B329" s="24" t="s">
        <v>23</v>
      </c>
      <c r="C329" s="2">
        <v>8811</v>
      </c>
      <c r="D329" s="8">
        <f t="shared" si="145"/>
        <v>71.5062489855543</v>
      </c>
      <c r="E329" s="4">
        <f t="shared" si="126"/>
        <v>9.896664045827249</v>
      </c>
      <c r="F329" s="4">
        <f t="shared" si="127"/>
        <v>1.15958668197473</v>
      </c>
      <c r="G329" s="2">
        <f t="shared" si="128"/>
        <v>25601</v>
      </c>
      <c r="H329" s="4">
        <f t="shared" si="129"/>
        <v>60.72343453510436</v>
      </c>
      <c r="I329" s="4">
        <f t="shared" si="130"/>
        <v>28.755475682354263</v>
      </c>
      <c r="J329" s="4">
        <f t="shared" si="131"/>
        <v>-1.5497615751422842</v>
      </c>
      <c r="K329" s="2">
        <v>38193</v>
      </c>
      <c r="L329" s="3"/>
      <c r="M329" s="8">
        <f t="shared" si="132"/>
        <v>42.899022801302934</v>
      </c>
      <c r="N329" s="8">
        <f t="shared" si="133"/>
        <v>-0.25593481496957793</v>
      </c>
      <c r="O329" s="2">
        <v>89030</v>
      </c>
      <c r="P329" s="4">
        <f t="shared" si="134"/>
        <v>41.72485869881054</v>
      </c>
      <c r="Q329" s="8">
        <f t="shared" si="135"/>
        <v>2.307462480751994</v>
      </c>
      <c r="R329" s="3"/>
      <c r="S329" s="24" t="s">
        <v>23</v>
      </c>
      <c r="T329" s="2">
        <v>5963</v>
      </c>
      <c r="U329" s="8">
        <f t="shared" si="136"/>
        <v>70.50130054386379</v>
      </c>
      <c r="V329" s="8">
        <f t="shared" si="137"/>
        <v>6.697742334044704</v>
      </c>
      <c r="W329" s="8">
        <f t="shared" si="138"/>
        <v>-1.0783012607830074</v>
      </c>
      <c r="X329" s="2">
        <v>6172</v>
      </c>
      <c r="Y329" s="4">
        <f t="shared" si="139"/>
        <v>51.974736842105266</v>
      </c>
      <c r="Z329" s="4">
        <f t="shared" si="140"/>
        <v>6.932494664719757</v>
      </c>
      <c r="AA329" s="4">
        <f t="shared" si="141"/>
        <v>21.28119473373944</v>
      </c>
      <c r="AB329" s="2">
        <v>4655</v>
      </c>
      <c r="AC329" s="4">
        <f t="shared" si="142"/>
        <v>48.97422409258285</v>
      </c>
      <c r="AD329" s="4">
        <f t="shared" si="143"/>
        <v>5.228574637762552</v>
      </c>
      <c r="AE329" s="4">
        <f t="shared" si="144"/>
        <v>-24.639792779666507</v>
      </c>
    </row>
    <row r="330" spans="1:31" ht="11.25" customHeight="1" hidden="1">
      <c r="A330" s="3"/>
      <c r="B330" s="25">
        <v>10</v>
      </c>
      <c r="C330" s="2">
        <v>10475</v>
      </c>
      <c r="D330" s="8">
        <f t="shared" si="145"/>
        <v>85.0105502353514</v>
      </c>
      <c r="E330" s="4">
        <f t="shared" si="126"/>
        <v>10.543108480785877</v>
      </c>
      <c r="F330" s="4">
        <f t="shared" si="127"/>
        <v>0.14340344168259378</v>
      </c>
      <c r="G330" s="2">
        <f t="shared" si="128"/>
        <v>29611</v>
      </c>
      <c r="H330" s="4">
        <f t="shared" si="129"/>
        <v>70.23481973434535</v>
      </c>
      <c r="I330" s="4">
        <f t="shared" si="130"/>
        <v>29.80353080902631</v>
      </c>
      <c r="J330" s="4">
        <f t="shared" si="131"/>
        <v>-2.3351693657442496</v>
      </c>
      <c r="K330" s="2">
        <v>43141</v>
      </c>
      <c r="L330" s="3"/>
      <c r="M330" s="8">
        <f t="shared" si="132"/>
        <v>43.421502908790785</v>
      </c>
      <c r="N330" s="8">
        <f t="shared" si="133"/>
        <v>-4.271512892202551</v>
      </c>
      <c r="O330" s="2">
        <v>99354</v>
      </c>
      <c r="P330" s="4">
        <f t="shared" si="134"/>
        <v>46.56331136877033</v>
      </c>
      <c r="Q330" s="8">
        <f t="shared" si="135"/>
        <v>-3.4441874477637953</v>
      </c>
      <c r="R330" s="3"/>
      <c r="S330" s="25">
        <v>10</v>
      </c>
      <c r="T330" s="2">
        <v>7405</v>
      </c>
      <c r="U330" s="8">
        <f t="shared" si="136"/>
        <v>87.55024828564673</v>
      </c>
      <c r="V330" s="8">
        <f t="shared" si="137"/>
        <v>7.453147331763191</v>
      </c>
      <c r="W330" s="8">
        <f t="shared" si="138"/>
        <v>0.6114130434782652</v>
      </c>
      <c r="X330" s="2">
        <v>5947</v>
      </c>
      <c r="Y330" s="4">
        <f t="shared" si="139"/>
        <v>50.08</v>
      </c>
      <c r="Z330" s="4">
        <f t="shared" si="140"/>
        <v>5.985667411478149</v>
      </c>
      <c r="AA330" s="4">
        <f t="shared" si="141"/>
        <v>-5.362826225334189</v>
      </c>
      <c r="AB330" s="2">
        <v>5784</v>
      </c>
      <c r="AC330" s="4">
        <f t="shared" si="142"/>
        <v>60.85218306154655</v>
      </c>
      <c r="AD330" s="4">
        <f t="shared" si="143"/>
        <v>5.821607584999095</v>
      </c>
      <c r="AE330" s="4">
        <f t="shared" si="144"/>
        <v>-6.934835076427987</v>
      </c>
    </row>
    <row r="331" spans="1:31" ht="11.25" customHeight="1" hidden="1">
      <c r="A331" s="3"/>
      <c r="B331" s="25">
        <v>11</v>
      </c>
      <c r="C331" s="2">
        <v>8659</v>
      </c>
      <c r="D331" s="8">
        <f t="shared" si="145"/>
        <v>70.27268300600552</v>
      </c>
      <c r="E331" s="4">
        <f t="shared" si="126"/>
        <v>9.039943206731673</v>
      </c>
      <c r="F331" s="4">
        <f t="shared" si="127"/>
        <v>7.873427183256496</v>
      </c>
      <c r="G331" s="2">
        <f t="shared" si="128"/>
        <v>26804</v>
      </c>
      <c r="H331" s="4">
        <f t="shared" si="129"/>
        <v>63.57685009487666</v>
      </c>
      <c r="I331" s="4">
        <f t="shared" si="130"/>
        <v>27.983212578038543</v>
      </c>
      <c r="J331" s="4">
        <f t="shared" si="131"/>
        <v>7.976152110860468</v>
      </c>
      <c r="K331" s="2">
        <v>40666</v>
      </c>
      <c r="L331" s="3"/>
      <c r="M331" s="8">
        <f t="shared" si="132"/>
        <v>42.45505606247259</v>
      </c>
      <c r="N331" s="8">
        <f t="shared" si="133"/>
        <v>8.304037498668364</v>
      </c>
      <c r="O331" s="2">
        <v>95786</v>
      </c>
      <c r="P331" s="4">
        <f t="shared" si="134"/>
        <v>44.89113012831929</v>
      </c>
      <c r="Q331" s="8">
        <f t="shared" si="135"/>
        <v>7.604165496478203</v>
      </c>
      <c r="R331" s="3"/>
      <c r="S331" s="25">
        <v>11</v>
      </c>
      <c r="T331" s="2">
        <v>6375</v>
      </c>
      <c r="U331" s="8">
        <f t="shared" si="136"/>
        <v>75.3724284700875</v>
      </c>
      <c r="V331" s="8">
        <f t="shared" si="137"/>
        <v>6.655461132106987</v>
      </c>
      <c r="W331" s="8">
        <f t="shared" si="138"/>
        <v>3.9119804400977927</v>
      </c>
      <c r="X331" s="2">
        <v>6230</v>
      </c>
      <c r="Y331" s="4">
        <f t="shared" si="139"/>
        <v>52.463157894736845</v>
      </c>
      <c r="Z331" s="4">
        <f t="shared" si="140"/>
        <v>6.504082016161025</v>
      </c>
      <c r="AA331" s="4">
        <f t="shared" si="141"/>
        <v>13.334546116063308</v>
      </c>
      <c r="AB331" s="2">
        <v>5540</v>
      </c>
      <c r="AC331" s="4">
        <f t="shared" si="142"/>
        <v>58.28511309836928</v>
      </c>
      <c r="AD331" s="4">
        <f t="shared" si="143"/>
        <v>5.783726223038857</v>
      </c>
      <c r="AE331" s="4">
        <f t="shared" si="144"/>
        <v>7.260406582768624</v>
      </c>
    </row>
    <row r="332" spans="1:31" ht="11.25" customHeight="1" hidden="1">
      <c r="A332" s="3"/>
      <c r="B332" s="25">
        <v>12</v>
      </c>
      <c r="C332" s="2">
        <v>10165</v>
      </c>
      <c r="D332" s="8">
        <f t="shared" si="145"/>
        <v>82.4947248823243</v>
      </c>
      <c r="E332" s="4">
        <f t="shared" si="126"/>
        <v>9.326971601596549</v>
      </c>
      <c r="F332" s="4">
        <f t="shared" si="127"/>
        <v>-4.067572668931675</v>
      </c>
      <c r="G332" s="2">
        <f t="shared" si="128"/>
        <v>29819</v>
      </c>
      <c r="H332" s="4">
        <f t="shared" si="129"/>
        <v>70.72817836812145</v>
      </c>
      <c r="I332" s="4">
        <f t="shared" si="130"/>
        <v>27.360645960453272</v>
      </c>
      <c r="J332" s="4">
        <f t="shared" si="131"/>
        <v>-2.986628493346771</v>
      </c>
      <c r="K332" s="2">
        <v>45474</v>
      </c>
      <c r="L332" s="3"/>
      <c r="M332" s="8">
        <f t="shared" si="132"/>
        <v>41.72500802862779</v>
      </c>
      <c r="N332" s="8">
        <f t="shared" si="133"/>
        <v>-2.7876352131343793</v>
      </c>
      <c r="O332" s="2">
        <v>108985</v>
      </c>
      <c r="P332" s="4">
        <f t="shared" si="134"/>
        <v>51.07698220026807</v>
      </c>
      <c r="Q332" s="8">
        <f t="shared" si="135"/>
        <v>-3.1364985690669585</v>
      </c>
      <c r="R332" s="3"/>
      <c r="S332" s="25">
        <v>12</v>
      </c>
      <c r="T332" s="2">
        <v>6759</v>
      </c>
      <c r="U332" s="8">
        <f t="shared" si="136"/>
        <v>79.91250886734453</v>
      </c>
      <c r="V332" s="8">
        <f t="shared" si="137"/>
        <v>6.2017708859017295</v>
      </c>
      <c r="W332" s="8">
        <f t="shared" si="138"/>
        <v>-6.398005816368922</v>
      </c>
      <c r="X332" s="2">
        <v>7020</v>
      </c>
      <c r="Y332" s="4">
        <f t="shared" si="139"/>
        <v>59.11578947368421</v>
      </c>
      <c r="Z332" s="4">
        <f t="shared" si="140"/>
        <v>6.441253383493141</v>
      </c>
      <c r="AA332" s="4">
        <f t="shared" si="141"/>
        <v>5.866385160609269</v>
      </c>
      <c r="AB332" s="2">
        <v>5875</v>
      </c>
      <c r="AC332" s="4">
        <f t="shared" si="142"/>
        <v>61.809573908469226</v>
      </c>
      <c r="AD332" s="4">
        <f t="shared" si="143"/>
        <v>5.390650089461853</v>
      </c>
      <c r="AE332" s="4">
        <f t="shared" si="144"/>
        <v>-6.582922563205599</v>
      </c>
    </row>
    <row r="333" spans="1:31" ht="11.25" customHeight="1" hidden="1">
      <c r="A333" s="16"/>
      <c r="B333" s="6" t="s">
        <v>24</v>
      </c>
      <c r="C333" s="2">
        <f>SUM(C321:C332)</f>
        <v>114780</v>
      </c>
      <c r="D333" s="4">
        <f>100*C333/C4</f>
        <v>83.43267525368535</v>
      </c>
      <c r="E333" s="4">
        <f t="shared" si="126"/>
        <v>9.946049742380154</v>
      </c>
      <c r="F333" s="4">
        <f t="shared" si="127"/>
        <v>-4.404967143892264</v>
      </c>
      <c r="G333" s="2">
        <f>SUM(G321:G332)</f>
        <v>330033</v>
      </c>
      <c r="H333" s="4">
        <f>100*G333/G4</f>
        <v>63.67372216723678</v>
      </c>
      <c r="I333" s="4">
        <f t="shared" si="130"/>
        <v>28.598402462336203</v>
      </c>
      <c r="J333" s="4">
        <f t="shared" si="131"/>
        <v>-3.7728917436649567</v>
      </c>
      <c r="K333" s="2">
        <f>SUM(K321:K332)</f>
        <v>490346</v>
      </c>
      <c r="L333" s="3"/>
      <c r="M333" s="8">
        <f t="shared" si="132"/>
        <v>42.49003055390433</v>
      </c>
      <c r="N333" s="8">
        <f t="shared" si="133"/>
        <v>-3.9601226092662074</v>
      </c>
      <c r="O333" s="2">
        <f>SUM(O321:O332)</f>
        <v>1154026</v>
      </c>
      <c r="P333" s="4">
        <f>100*O333/O4</f>
        <v>44.42491434730724</v>
      </c>
      <c r="Q333" s="8">
        <f t="shared" si="135"/>
        <v>-2.158318517519959</v>
      </c>
      <c r="R333" s="16"/>
      <c r="S333" s="6" t="s">
        <v>24</v>
      </c>
      <c r="T333" s="2">
        <f>SUM(T321:T332)</f>
        <v>78064</v>
      </c>
      <c r="U333" s="8">
        <f>100*T333/T4</f>
        <v>72.35852991611438</v>
      </c>
      <c r="V333" s="8">
        <f t="shared" si="137"/>
        <v>6.7644923077989585</v>
      </c>
      <c r="W333" s="8">
        <f t="shared" si="138"/>
        <v>-4.051130776794494</v>
      </c>
      <c r="X333" s="2">
        <f>SUM(X321:X332)</f>
        <v>73821</v>
      </c>
      <c r="Y333" s="4">
        <f>100*X333/X4</f>
        <v>52.96269989883989</v>
      </c>
      <c r="Z333" s="4">
        <f t="shared" si="140"/>
        <v>6.396822948529755</v>
      </c>
      <c r="AA333" s="4">
        <f t="shared" si="141"/>
        <v>4.050911243604375</v>
      </c>
      <c r="AB333" s="2">
        <f>SUM(AB321:AB332)</f>
        <v>63368</v>
      </c>
      <c r="AC333" s="4">
        <f>100*AB333/AB4</f>
        <v>47.47413450804996</v>
      </c>
      <c r="AD333" s="4">
        <f t="shared" si="143"/>
        <v>5.491037463627336</v>
      </c>
      <c r="AE333" s="4">
        <f t="shared" si="144"/>
        <v>-10.23981189002366</v>
      </c>
    </row>
    <row r="334" spans="1:31" ht="12.75" customHeight="1" hidden="1">
      <c r="A334" s="6">
        <v>23</v>
      </c>
      <c r="B334" s="21" t="s">
        <v>21</v>
      </c>
      <c r="C334" s="2">
        <v>8416</v>
      </c>
      <c r="D334" s="5">
        <f>100*C334/$C$290</f>
        <v>68.30060055185847</v>
      </c>
      <c r="E334" s="4">
        <f>100*C334/O334</f>
        <v>10.271556721791663</v>
      </c>
      <c r="F334" s="4">
        <f>100*(C334/C321-1)</f>
        <v>13.99160232967629</v>
      </c>
      <c r="G334" s="2">
        <f aca="true" t="shared" si="146" ref="G334:G345">T334+X334+AB334+C334</f>
        <v>23164</v>
      </c>
      <c r="H334" s="4">
        <f>100*G334/G$290</f>
        <v>54.94307400379507</v>
      </c>
      <c r="I334" s="4">
        <f>100*G334/O334</f>
        <v>28.271190577897112</v>
      </c>
      <c r="J334" s="4">
        <f>100*(G334/G321-1)</f>
        <v>3.530884061857509</v>
      </c>
      <c r="K334" s="2">
        <v>35055</v>
      </c>
      <c r="L334" s="3"/>
      <c r="M334" s="4">
        <f>100*K334/O334</f>
        <v>42.78391407823275</v>
      </c>
      <c r="N334" s="4">
        <f>100*(K334/K321-1)</f>
        <v>2.2071257799288535</v>
      </c>
      <c r="O334" s="2">
        <v>81935</v>
      </c>
      <c r="P334" s="4">
        <f>100*O334/O$290</f>
        <v>38.399711305032476</v>
      </c>
      <c r="Q334" s="4">
        <f>100*(O334/O321-1)</f>
        <v>2.062805964199854</v>
      </c>
      <c r="R334" s="6">
        <v>23</v>
      </c>
      <c r="S334" s="21" t="s">
        <v>21</v>
      </c>
      <c r="T334" s="2">
        <v>5587</v>
      </c>
      <c r="U334" s="4">
        <f>100*T334/T$290</f>
        <v>66.05580515488295</v>
      </c>
      <c r="V334" s="4">
        <f>100*T334/O334</f>
        <v>6.818819796179898</v>
      </c>
      <c r="W334" s="4">
        <f>100*(T334/T321-1)</f>
        <v>-1.4638447971781265</v>
      </c>
      <c r="X334" s="2">
        <v>4966</v>
      </c>
      <c r="Y334" s="4">
        <f>100*X334/X$290</f>
        <v>41.81894736842105</v>
      </c>
      <c r="Z334" s="4">
        <f>100*X334/O334</f>
        <v>6.060901934460243</v>
      </c>
      <c r="AA334" s="4">
        <f>100*(X334/X321-1)</f>
        <v>5.368130702312746</v>
      </c>
      <c r="AB334" s="2">
        <v>4195</v>
      </c>
      <c r="AC334" s="4">
        <f>100*AB334/AB$290</f>
        <v>44.13466596528143</v>
      </c>
      <c r="AD334" s="4">
        <f>100*AB334/O334</f>
        <v>5.119912125465308</v>
      </c>
      <c r="AE334" s="4">
        <f>100*(AB334/AB321-1)</f>
        <v>-8.962673611111116</v>
      </c>
    </row>
    <row r="335" spans="1:31" ht="12.75" customHeight="1" hidden="1">
      <c r="A335" s="3"/>
      <c r="B335" s="21" t="s">
        <v>11</v>
      </c>
      <c r="C335" s="2">
        <v>8043</v>
      </c>
      <c r="D335" s="5">
        <f aca="true" t="shared" si="147" ref="D335:D345">100*C335/$C$290</f>
        <v>65.27349456257102</v>
      </c>
      <c r="E335" s="4">
        <f aca="true" t="shared" si="148" ref="E335:E346">100*C335/O335</f>
        <v>9.770526852852926</v>
      </c>
      <c r="F335" s="4">
        <f aca="true" t="shared" si="149" ref="F335:F346">100*(C335/C322-1)</f>
        <v>2.785942492012783</v>
      </c>
      <c r="G335" s="2">
        <f t="shared" si="146"/>
        <v>22588</v>
      </c>
      <c r="H335" s="4">
        <v>1</v>
      </c>
      <c r="I335" s="4">
        <f aca="true" t="shared" si="150" ref="I335:I346">100*G335/O335</f>
        <v>27.439594747263694</v>
      </c>
      <c r="J335" s="4">
        <f aca="true" t="shared" si="151" ref="J335:J346">100*(G335/G322-1)</f>
        <v>1.5693151670488792</v>
      </c>
      <c r="K335" s="2">
        <v>34498</v>
      </c>
      <c r="L335" s="3"/>
      <c r="M335" s="4">
        <f aca="true" t="shared" si="152" ref="M335:M346">100*K335/O335</f>
        <v>41.907700530861646</v>
      </c>
      <c r="N335" s="4">
        <f aca="true" t="shared" si="153" ref="N335:N346">100*(K335/K322-1)</f>
        <v>0.3811796199842954</v>
      </c>
      <c r="O335" s="2">
        <v>82319</v>
      </c>
      <c r="P335" s="4">
        <f aca="true" t="shared" si="154" ref="P335:P345">100*O335/O$290</f>
        <v>38.57967699907205</v>
      </c>
      <c r="Q335" s="4">
        <f aca="true" t="shared" si="155" ref="Q335:Q346">100*(O335/O322-1)</f>
        <v>-1.1990206197940445</v>
      </c>
      <c r="R335" s="3"/>
      <c r="S335" s="21" t="s">
        <v>11</v>
      </c>
      <c r="T335" s="2">
        <v>5407</v>
      </c>
      <c r="U335" s="4">
        <f aca="true" t="shared" si="156" ref="U335:U345">100*T335/T$290</f>
        <v>63.927642468668715</v>
      </c>
      <c r="V335" s="4">
        <f aca="true" t="shared" si="157" ref="V335:V346">100*T335/O335</f>
        <v>6.568349955660297</v>
      </c>
      <c r="W335" s="4">
        <f aca="true" t="shared" si="158" ref="W335:W346">100*(T335/T322-1)</f>
        <v>4.6448616218308425</v>
      </c>
      <c r="X335" s="2">
        <v>5115</v>
      </c>
      <c r="Y335" s="4">
        <f aca="true" t="shared" si="159" ref="Y335:Y345">100*X335/X$290</f>
        <v>43.07368421052632</v>
      </c>
      <c r="Z335" s="4">
        <f aca="true" t="shared" si="160" ref="Z335:Z346">100*X335/O335</f>
        <v>6.213632332754285</v>
      </c>
      <c r="AA335" s="4">
        <f aca="true" t="shared" si="161" ref="AA335:AA346">100*(X335/X322-1)</f>
        <v>4.729729729729737</v>
      </c>
      <c r="AB335" s="2">
        <v>4023</v>
      </c>
      <c r="AC335" s="4">
        <f aca="true" t="shared" si="162" ref="AC335:AC345">100*AB335/AB$290</f>
        <v>42.3250920568122</v>
      </c>
      <c r="AD335" s="4">
        <f aca="true" t="shared" si="163" ref="AD335:AD346">100*AB335/O335</f>
        <v>4.887085605996186</v>
      </c>
      <c r="AE335" s="4">
        <f aca="true" t="shared" si="164" ref="AE335:AE346">100*(AB335/AB322-1)</f>
        <v>-7.79280311712125</v>
      </c>
    </row>
    <row r="336" spans="1:31" ht="12.75" customHeight="1" hidden="1">
      <c r="A336" s="3"/>
      <c r="B336" s="24" t="s">
        <v>12</v>
      </c>
      <c r="C336" s="2">
        <v>12853</v>
      </c>
      <c r="D336" s="5">
        <f t="shared" si="147"/>
        <v>104.30936536276579</v>
      </c>
      <c r="E336" s="4">
        <f t="shared" si="148"/>
        <v>10.385507316639599</v>
      </c>
      <c r="F336" s="4">
        <f t="shared" si="149"/>
        <v>11.56149639788213</v>
      </c>
      <c r="G336" s="2">
        <f t="shared" si="146"/>
        <v>34063</v>
      </c>
      <c r="H336" s="4">
        <f aca="true" t="shared" si="165" ref="H336:H345">100*G336/G$290</f>
        <v>80.79459203036053</v>
      </c>
      <c r="I336" s="4">
        <f t="shared" si="150"/>
        <v>27.52365484530418</v>
      </c>
      <c r="J336" s="4">
        <f t="shared" si="151"/>
        <v>3.47834011786865</v>
      </c>
      <c r="K336" s="2">
        <v>50465</v>
      </c>
      <c r="L336" s="3"/>
      <c r="M336" s="4">
        <f t="shared" si="152"/>
        <v>40.776832391987654</v>
      </c>
      <c r="N336" s="4">
        <f t="shared" si="153"/>
        <v>0.986552469382862</v>
      </c>
      <c r="O336" s="2">
        <v>123759</v>
      </c>
      <c r="P336" s="4">
        <f t="shared" si="154"/>
        <v>58.00097481417605</v>
      </c>
      <c r="Q336" s="4">
        <f t="shared" si="155"/>
        <v>1.0195086115419194</v>
      </c>
      <c r="R336" s="3"/>
      <c r="S336" s="24" t="s">
        <v>12</v>
      </c>
      <c r="T336" s="2">
        <v>8140</v>
      </c>
      <c r="U336" s="4">
        <f t="shared" si="156"/>
        <v>96.24024592102151</v>
      </c>
      <c r="V336" s="4">
        <f t="shared" si="157"/>
        <v>6.577299428728415</v>
      </c>
      <c r="W336" s="4">
        <f t="shared" si="158"/>
        <v>6.100104275286755</v>
      </c>
      <c r="X336" s="2">
        <v>7496</v>
      </c>
      <c r="Y336" s="4">
        <f t="shared" si="159"/>
        <v>63.12421052631579</v>
      </c>
      <c r="Z336" s="4">
        <f t="shared" si="160"/>
        <v>6.0569332331386</v>
      </c>
      <c r="AA336" s="4">
        <f t="shared" si="161"/>
        <v>3.909065705572501</v>
      </c>
      <c r="AB336" s="2">
        <v>5574</v>
      </c>
      <c r="AC336" s="4">
        <f t="shared" si="162"/>
        <v>58.64281956864808</v>
      </c>
      <c r="AD336" s="4">
        <f t="shared" si="163"/>
        <v>4.503914866797566</v>
      </c>
      <c r="AE336" s="4">
        <f t="shared" si="164"/>
        <v>-14.3910305636615</v>
      </c>
    </row>
    <row r="337" spans="1:31" ht="12.75" customHeight="1" hidden="1">
      <c r="A337" s="3"/>
      <c r="B337" s="24" t="s">
        <v>13</v>
      </c>
      <c r="C337" s="2">
        <v>12681</v>
      </c>
      <c r="D337" s="5">
        <f t="shared" si="147"/>
        <v>102.91348807011849</v>
      </c>
      <c r="E337" s="4">
        <f t="shared" si="148"/>
        <v>12.57274863425903</v>
      </c>
      <c r="F337" s="4">
        <f t="shared" si="149"/>
        <v>-2.9019908116385884</v>
      </c>
      <c r="G337" s="2">
        <f t="shared" si="146"/>
        <v>33523</v>
      </c>
      <c r="H337" s="4">
        <f t="shared" si="165"/>
        <v>79.51375711574953</v>
      </c>
      <c r="I337" s="4">
        <f t="shared" si="150"/>
        <v>33.236830886070926</v>
      </c>
      <c r="J337" s="4">
        <f t="shared" si="151"/>
        <v>-2.0282315807931717</v>
      </c>
      <c r="K337" s="2">
        <v>45850</v>
      </c>
      <c r="L337" s="3"/>
      <c r="M337" s="4">
        <f t="shared" si="152"/>
        <v>45.45860144158793</v>
      </c>
      <c r="N337" s="4">
        <f t="shared" si="153"/>
        <v>-2.917760650461587</v>
      </c>
      <c r="O337" s="2">
        <v>100861</v>
      </c>
      <c r="P337" s="4">
        <f t="shared" si="154"/>
        <v>47.26958298574334</v>
      </c>
      <c r="Q337" s="4">
        <f t="shared" si="155"/>
        <v>-5.6783219399062945</v>
      </c>
      <c r="R337" s="3"/>
      <c r="S337" s="24" t="s">
        <v>13</v>
      </c>
      <c r="T337" s="2">
        <v>8692</v>
      </c>
      <c r="U337" s="4">
        <f t="shared" si="156"/>
        <v>102.76661149207851</v>
      </c>
      <c r="V337" s="4">
        <f t="shared" si="157"/>
        <v>8.617800735665917</v>
      </c>
      <c r="W337" s="4">
        <f t="shared" si="158"/>
        <v>7.881345413925778</v>
      </c>
      <c r="X337" s="2">
        <v>6664</v>
      </c>
      <c r="Y337" s="4">
        <f t="shared" si="159"/>
        <v>56.1178947368421</v>
      </c>
      <c r="Z337" s="4">
        <f t="shared" si="160"/>
        <v>6.607112759143772</v>
      </c>
      <c r="AA337" s="4">
        <f t="shared" si="161"/>
        <v>-7.726391581279424</v>
      </c>
      <c r="AB337" s="2">
        <v>5486</v>
      </c>
      <c r="AC337" s="4">
        <f t="shared" si="162"/>
        <v>57.71699105733824</v>
      </c>
      <c r="AD337" s="4">
        <f t="shared" si="163"/>
        <v>5.439168757002211</v>
      </c>
      <c r="AE337" s="4">
        <f t="shared" si="164"/>
        <v>-6.668935011908816</v>
      </c>
    </row>
    <row r="338" spans="1:31" ht="12.75" customHeight="1" hidden="1">
      <c r="A338" s="3"/>
      <c r="B338" s="24" t="s">
        <v>14</v>
      </c>
      <c r="C338" s="2">
        <v>8319</v>
      </c>
      <c r="D338" s="5">
        <f t="shared" si="147"/>
        <v>67.51339068333063</v>
      </c>
      <c r="E338" s="4">
        <f t="shared" si="148"/>
        <v>10.026153085943621</v>
      </c>
      <c r="F338" s="4">
        <f t="shared" si="149"/>
        <v>-8.128106018774162</v>
      </c>
      <c r="G338" s="2">
        <f t="shared" si="146"/>
        <v>23709</v>
      </c>
      <c r="H338" s="4">
        <f t="shared" si="165"/>
        <v>56.235768500948765</v>
      </c>
      <c r="I338" s="4">
        <f t="shared" si="150"/>
        <v>28.574355513239247</v>
      </c>
      <c r="J338" s="4">
        <f t="shared" si="151"/>
        <v>-4.935846030473135</v>
      </c>
      <c r="K338" s="2">
        <v>34748</v>
      </c>
      <c r="L338" s="3"/>
      <c r="M338" s="4">
        <f t="shared" si="152"/>
        <v>41.87868342713895</v>
      </c>
      <c r="N338" s="4">
        <f t="shared" si="153"/>
        <v>-3.926122539261223</v>
      </c>
      <c r="O338" s="2">
        <v>82973</v>
      </c>
      <c r="P338" s="4">
        <f t="shared" si="154"/>
        <v>38.8861810717332</v>
      </c>
      <c r="Q338" s="4">
        <f t="shared" si="155"/>
        <v>-1.5939846057141493</v>
      </c>
      <c r="R338" s="3"/>
      <c r="S338" s="24" t="s">
        <v>14</v>
      </c>
      <c r="T338" s="2">
        <v>5862</v>
      </c>
      <c r="U338" s="4">
        <f t="shared" si="156"/>
        <v>69.30716481437692</v>
      </c>
      <c r="V338" s="4">
        <f t="shared" si="157"/>
        <v>7.0649488387788795</v>
      </c>
      <c r="W338" s="4">
        <f t="shared" si="158"/>
        <v>-2.4787888870404284</v>
      </c>
      <c r="X338" s="2">
        <v>5059</v>
      </c>
      <c r="Y338" s="4">
        <f t="shared" si="159"/>
        <v>42.602105263157895</v>
      </c>
      <c r="Z338" s="4">
        <f t="shared" si="160"/>
        <v>6.097164137731551</v>
      </c>
      <c r="AA338" s="4">
        <f t="shared" si="161"/>
        <v>-4.798645088445619</v>
      </c>
      <c r="AB338" s="2">
        <v>4469</v>
      </c>
      <c r="AC338" s="4">
        <f t="shared" si="162"/>
        <v>47.01735928458706</v>
      </c>
      <c r="AD338" s="4">
        <f t="shared" si="163"/>
        <v>5.386089450785195</v>
      </c>
      <c r="AE338" s="4">
        <f t="shared" si="164"/>
        <v>-1.9956140350877227</v>
      </c>
    </row>
    <row r="339" spans="1:31" ht="12.75" customHeight="1" hidden="1">
      <c r="A339" s="3"/>
      <c r="B339" s="24" t="s">
        <v>15</v>
      </c>
      <c r="C339" s="2">
        <v>8684</v>
      </c>
      <c r="D339" s="5">
        <f t="shared" si="147"/>
        <v>70.47557214737867</v>
      </c>
      <c r="E339" s="4">
        <f t="shared" si="148"/>
        <v>9.454133733969124</v>
      </c>
      <c r="F339" s="4">
        <f t="shared" si="149"/>
        <v>-8.819823603527933</v>
      </c>
      <c r="G339" s="2">
        <f t="shared" si="146"/>
        <v>25388</v>
      </c>
      <c r="H339" s="4">
        <f t="shared" si="165"/>
        <v>60.21821631878558</v>
      </c>
      <c r="I339" s="4">
        <f t="shared" si="150"/>
        <v>27.639514882313236</v>
      </c>
      <c r="J339" s="4">
        <f t="shared" si="151"/>
        <v>-7.904378423477343</v>
      </c>
      <c r="K339" s="2">
        <v>37972</v>
      </c>
      <c r="L339" s="3"/>
      <c r="M339" s="4">
        <f t="shared" si="152"/>
        <v>41.33951705968167</v>
      </c>
      <c r="N339" s="4">
        <f t="shared" si="153"/>
        <v>-6.986086615716247</v>
      </c>
      <c r="O339" s="2">
        <v>91854</v>
      </c>
      <c r="P339" s="4">
        <f t="shared" si="154"/>
        <v>43.048356407059906</v>
      </c>
      <c r="Q339" s="4">
        <f t="shared" si="155"/>
        <v>-3.429496614659999</v>
      </c>
      <c r="R339" s="3"/>
      <c r="S339" s="24" t="s">
        <v>15</v>
      </c>
      <c r="T339" s="2">
        <v>6452</v>
      </c>
      <c r="U339" s="4">
        <f t="shared" si="156"/>
        <v>76.28280917474581</v>
      </c>
      <c r="V339" s="4">
        <f t="shared" si="157"/>
        <v>7.024190563285213</v>
      </c>
      <c r="W339" s="4">
        <f t="shared" si="158"/>
        <v>0.7652662814305877</v>
      </c>
      <c r="X339" s="2">
        <v>5523</v>
      </c>
      <c r="Y339" s="4">
        <f t="shared" si="159"/>
        <v>46.509473684210526</v>
      </c>
      <c r="Z339" s="4">
        <f t="shared" si="160"/>
        <v>6.0128029263831735</v>
      </c>
      <c r="AA339" s="4">
        <f t="shared" si="161"/>
        <v>-11.871708951651506</v>
      </c>
      <c r="AB339" s="2">
        <v>4729</v>
      </c>
      <c r="AC339" s="4">
        <f t="shared" si="162"/>
        <v>49.75276170436612</v>
      </c>
      <c r="AD339" s="4">
        <f t="shared" si="163"/>
        <v>5.148387658675724</v>
      </c>
      <c r="AE339" s="4">
        <f t="shared" si="164"/>
        <v>-11.985855201935603</v>
      </c>
    </row>
    <row r="340" spans="1:31" ht="12.75" customHeight="1" hidden="1">
      <c r="A340" s="3"/>
      <c r="B340" s="24" t="s">
        <v>16</v>
      </c>
      <c r="C340" s="2">
        <v>8764</v>
      </c>
      <c r="D340" s="5">
        <f t="shared" si="147"/>
        <v>71.12481739977277</v>
      </c>
      <c r="E340" s="4">
        <f t="shared" si="148"/>
        <v>9.713171077714236</v>
      </c>
      <c r="F340" s="4">
        <f t="shared" si="149"/>
        <v>-6.34751015174182</v>
      </c>
      <c r="G340" s="2">
        <f t="shared" si="146"/>
        <v>25211</v>
      </c>
      <c r="H340" s="4">
        <f t="shared" si="165"/>
        <v>59.79838709677419</v>
      </c>
      <c r="I340" s="4">
        <f t="shared" si="150"/>
        <v>27.941437247860975</v>
      </c>
      <c r="J340" s="4">
        <f t="shared" si="151"/>
        <v>-6.139240506329113</v>
      </c>
      <c r="K340" s="2">
        <v>37785</v>
      </c>
      <c r="L340" s="3"/>
      <c r="M340" s="4">
        <f t="shared" si="152"/>
        <v>41.87724431440351</v>
      </c>
      <c r="N340" s="4">
        <f t="shared" si="153"/>
        <v>-5.934924942119546</v>
      </c>
      <c r="O340" s="2">
        <v>90228</v>
      </c>
      <c r="P340" s="4">
        <f t="shared" si="154"/>
        <v>42.286314171361084</v>
      </c>
      <c r="Q340" s="4">
        <f t="shared" si="155"/>
        <v>-4.717250118802474</v>
      </c>
      <c r="R340" s="3"/>
      <c r="S340" s="24" t="s">
        <v>16</v>
      </c>
      <c r="T340" s="2">
        <v>5970</v>
      </c>
      <c r="U340" s="4">
        <f t="shared" si="156"/>
        <v>70.58406242610546</v>
      </c>
      <c r="V340" s="4">
        <f t="shared" si="157"/>
        <v>6.61657135257348</v>
      </c>
      <c r="W340" s="4">
        <f t="shared" si="158"/>
        <v>-5.268168835290387</v>
      </c>
      <c r="X340" s="2">
        <v>5717</v>
      </c>
      <c r="Y340" s="4">
        <f t="shared" si="159"/>
        <v>48.143157894736845</v>
      </c>
      <c r="Z340" s="4">
        <f t="shared" si="160"/>
        <v>6.3361705900607355</v>
      </c>
      <c r="AA340" s="4">
        <f t="shared" si="161"/>
        <v>-9.555450087011552</v>
      </c>
      <c r="AB340" s="2">
        <v>4760</v>
      </c>
      <c r="AC340" s="4">
        <f t="shared" si="162"/>
        <v>50.07890583903209</v>
      </c>
      <c r="AD340" s="4">
        <f t="shared" si="163"/>
        <v>5.275524227512524</v>
      </c>
      <c r="AE340" s="4">
        <f t="shared" si="164"/>
        <v>-2.4390243902439046</v>
      </c>
    </row>
    <row r="341" spans="1:31" ht="12.75" customHeight="1" hidden="1">
      <c r="A341" s="3"/>
      <c r="B341" s="24" t="s">
        <v>22</v>
      </c>
      <c r="C341" s="2">
        <v>8906</v>
      </c>
      <c r="D341" s="5">
        <f t="shared" si="147"/>
        <v>72.27722772277228</v>
      </c>
      <c r="E341" s="4">
        <f t="shared" si="148"/>
        <v>9.588200462938042</v>
      </c>
      <c r="F341" s="4">
        <f t="shared" si="149"/>
        <v>-0.4248658318425802</v>
      </c>
      <c r="G341" s="2">
        <f t="shared" si="146"/>
        <v>26344</v>
      </c>
      <c r="H341" s="4">
        <f t="shared" si="165"/>
        <v>62.485768500948765</v>
      </c>
      <c r="I341" s="4">
        <f t="shared" si="150"/>
        <v>28.361952952575766</v>
      </c>
      <c r="J341" s="4">
        <f t="shared" si="151"/>
        <v>-2.7286489679873016</v>
      </c>
      <c r="K341" s="2">
        <v>38516</v>
      </c>
      <c r="L341" s="3"/>
      <c r="M341" s="4">
        <f t="shared" si="152"/>
        <v>41.46632933196964</v>
      </c>
      <c r="N341" s="4">
        <f t="shared" si="153"/>
        <v>-3.3378507252923795</v>
      </c>
      <c r="O341" s="2">
        <v>92885</v>
      </c>
      <c r="P341" s="4">
        <f t="shared" si="154"/>
        <v>43.531545549129696</v>
      </c>
      <c r="Q341" s="4">
        <f t="shared" si="155"/>
        <v>-0.8729709827860366</v>
      </c>
      <c r="R341" s="3"/>
      <c r="S341" s="24" t="s">
        <v>22</v>
      </c>
      <c r="T341" s="2">
        <v>6164</v>
      </c>
      <c r="U341" s="4">
        <f t="shared" si="156"/>
        <v>72.87774887680303</v>
      </c>
      <c r="V341" s="4">
        <f t="shared" si="157"/>
        <v>6.63616299725467</v>
      </c>
      <c r="W341" s="4">
        <f t="shared" si="158"/>
        <v>-1.847133757961783</v>
      </c>
      <c r="X341" s="2">
        <v>6505</v>
      </c>
      <c r="Y341" s="4">
        <f t="shared" si="159"/>
        <v>54.77894736842105</v>
      </c>
      <c r="Z341" s="4">
        <f t="shared" si="160"/>
        <v>7.003283630295527</v>
      </c>
      <c r="AA341" s="4">
        <f t="shared" si="161"/>
        <v>-0.18413380389750156</v>
      </c>
      <c r="AB341" s="2">
        <v>4769</v>
      </c>
      <c r="AC341" s="4">
        <f t="shared" si="162"/>
        <v>50.173592845870594</v>
      </c>
      <c r="AD341" s="4">
        <f t="shared" si="163"/>
        <v>5.134305862087528</v>
      </c>
      <c r="AE341" s="4">
        <f t="shared" si="164"/>
        <v>-10.726319730438039</v>
      </c>
    </row>
    <row r="342" spans="1:31" ht="12.75" customHeight="1" hidden="1">
      <c r="A342" s="3"/>
      <c r="B342" s="24" t="s">
        <v>23</v>
      </c>
      <c r="C342" s="2">
        <v>8325</v>
      </c>
      <c r="D342" s="5">
        <f t="shared" si="147"/>
        <v>67.56208407726018</v>
      </c>
      <c r="E342" s="4">
        <f t="shared" si="148"/>
        <v>9.705285737601717</v>
      </c>
      <c r="F342" s="4">
        <f t="shared" si="149"/>
        <v>-5.515832482124616</v>
      </c>
      <c r="G342" s="2">
        <f t="shared" si="146"/>
        <v>25320</v>
      </c>
      <c r="H342" s="4">
        <f t="shared" si="165"/>
        <v>60.05692599620493</v>
      </c>
      <c r="I342" s="4">
        <f t="shared" si="150"/>
        <v>29.518058243372426</v>
      </c>
      <c r="J342" s="4">
        <f t="shared" si="151"/>
        <v>-1.0976133744775574</v>
      </c>
      <c r="K342" s="2">
        <v>36604</v>
      </c>
      <c r="L342" s="3"/>
      <c r="M342" s="4">
        <f t="shared" si="152"/>
        <v>42.67294644314393</v>
      </c>
      <c r="N342" s="4">
        <f t="shared" si="153"/>
        <v>-4.160448249679261</v>
      </c>
      <c r="O342" s="2">
        <v>85778</v>
      </c>
      <c r="P342" s="4">
        <f t="shared" si="154"/>
        <v>40.2007742274129</v>
      </c>
      <c r="Q342" s="4">
        <f t="shared" si="155"/>
        <v>-3.652701336628106</v>
      </c>
      <c r="R342" s="3"/>
      <c r="S342" s="24" t="s">
        <v>23</v>
      </c>
      <c r="T342" s="2">
        <v>5895</v>
      </c>
      <c r="U342" s="4">
        <f t="shared" si="156"/>
        <v>69.6973279735162</v>
      </c>
      <c r="V342" s="4">
        <f t="shared" si="157"/>
        <v>6.872391522301756</v>
      </c>
      <c r="W342" s="4">
        <f t="shared" si="158"/>
        <v>-1.140365587791381</v>
      </c>
      <c r="X342" s="2">
        <v>5659</v>
      </c>
      <c r="Y342" s="4">
        <f t="shared" si="159"/>
        <v>47.654736842105265</v>
      </c>
      <c r="Z342" s="4">
        <f t="shared" si="160"/>
        <v>6.597262701391966</v>
      </c>
      <c r="AA342" s="4">
        <f t="shared" si="161"/>
        <v>-8.311730395333761</v>
      </c>
      <c r="AB342" s="2">
        <v>5441</v>
      </c>
      <c r="AC342" s="4">
        <f t="shared" si="162"/>
        <v>57.243556023145715</v>
      </c>
      <c r="AD342" s="4">
        <f t="shared" si="163"/>
        <v>6.34311828207699</v>
      </c>
      <c r="AE342" s="4">
        <f t="shared" si="164"/>
        <v>16.885069817400655</v>
      </c>
    </row>
    <row r="343" spans="1:31" ht="12.75" customHeight="1" hidden="1">
      <c r="A343" s="3"/>
      <c r="B343" s="25">
        <v>10</v>
      </c>
      <c r="C343" s="2">
        <v>9677</v>
      </c>
      <c r="D343" s="5">
        <f t="shared" si="147"/>
        <v>78.53432884272034</v>
      </c>
      <c r="E343" s="4">
        <f t="shared" si="148"/>
        <v>10.085671405344561</v>
      </c>
      <c r="F343" s="4">
        <f t="shared" si="149"/>
        <v>-7.618138424820997</v>
      </c>
      <c r="G343" s="2">
        <f t="shared" si="146"/>
        <v>27827</v>
      </c>
      <c r="H343" s="4">
        <f t="shared" si="165"/>
        <v>66.00332068311195</v>
      </c>
      <c r="I343" s="4">
        <f t="shared" si="150"/>
        <v>29.002167840913827</v>
      </c>
      <c r="J343" s="4">
        <f t="shared" si="151"/>
        <v>-6.024788085508758</v>
      </c>
      <c r="K343" s="2">
        <v>41306</v>
      </c>
      <c r="L343" s="3"/>
      <c r="M343" s="4">
        <f t="shared" si="152"/>
        <v>43.05040230124651</v>
      </c>
      <c r="N343" s="4">
        <f t="shared" si="153"/>
        <v>-4.253494355717303</v>
      </c>
      <c r="O343" s="2">
        <v>95948</v>
      </c>
      <c r="P343" s="4">
        <f t="shared" si="154"/>
        <v>44.96705315549224</v>
      </c>
      <c r="Q343" s="4">
        <f t="shared" si="155"/>
        <v>-3.428145822010187</v>
      </c>
      <c r="R343" s="3"/>
      <c r="S343" s="25">
        <v>10</v>
      </c>
      <c r="T343" s="2">
        <v>6909</v>
      </c>
      <c r="U343" s="4">
        <f t="shared" si="156"/>
        <v>81.68597777252306</v>
      </c>
      <c r="V343" s="4">
        <f t="shared" si="157"/>
        <v>7.200775420019177</v>
      </c>
      <c r="W343" s="4">
        <f t="shared" si="158"/>
        <v>-6.698176907494934</v>
      </c>
      <c r="X343" s="2">
        <v>6374</v>
      </c>
      <c r="Y343" s="4">
        <f t="shared" si="159"/>
        <v>53.67578947368421</v>
      </c>
      <c r="Z343" s="4">
        <f t="shared" si="160"/>
        <v>6.643181723433527</v>
      </c>
      <c r="AA343" s="4">
        <f t="shared" si="161"/>
        <v>7.180090802085082</v>
      </c>
      <c r="AB343" s="2">
        <v>4867</v>
      </c>
      <c r="AC343" s="4">
        <f t="shared" si="162"/>
        <v>51.20462914255655</v>
      </c>
      <c r="AD343" s="4">
        <f t="shared" si="163"/>
        <v>5.072539292116563</v>
      </c>
      <c r="AE343" s="4">
        <f t="shared" si="164"/>
        <v>-15.854080221300137</v>
      </c>
    </row>
    <row r="344" spans="1:31" ht="12.75" customHeight="1" hidden="1">
      <c r="A344" s="3"/>
      <c r="B344" s="25">
        <v>11</v>
      </c>
      <c r="C344" s="2">
        <v>9403</v>
      </c>
      <c r="D344" s="5">
        <f t="shared" si="147"/>
        <v>76.31066385327057</v>
      </c>
      <c r="E344" s="4">
        <f t="shared" si="148"/>
        <v>9.554632009998679</v>
      </c>
      <c r="F344" s="4">
        <f t="shared" si="149"/>
        <v>8.592216191246106</v>
      </c>
      <c r="G344" s="2">
        <f t="shared" si="146"/>
        <v>28189</v>
      </c>
      <c r="H344" s="4">
        <f t="shared" si="165"/>
        <v>66.86195445920303</v>
      </c>
      <c r="I344" s="4">
        <f t="shared" si="150"/>
        <v>28.643573511629562</v>
      </c>
      <c r="J344" s="4">
        <f t="shared" si="151"/>
        <v>5.167139232950313</v>
      </c>
      <c r="K344" s="2">
        <v>41548</v>
      </c>
      <c r="L344" s="3"/>
      <c r="M344" s="4">
        <f t="shared" si="152"/>
        <v>42.217999654517186</v>
      </c>
      <c r="N344" s="4">
        <f t="shared" si="153"/>
        <v>2.168888014557613</v>
      </c>
      <c r="O344" s="2">
        <v>98413</v>
      </c>
      <c r="P344" s="4">
        <f t="shared" si="154"/>
        <v>46.12230168624106</v>
      </c>
      <c r="Q344" s="4">
        <f t="shared" si="155"/>
        <v>2.742571983379616</v>
      </c>
      <c r="R344" s="3"/>
      <c r="S344" s="25">
        <v>11</v>
      </c>
      <c r="T344" s="2">
        <v>6438</v>
      </c>
      <c r="U344" s="4">
        <f t="shared" si="156"/>
        <v>76.11728541026247</v>
      </c>
      <c r="V344" s="4">
        <f t="shared" si="157"/>
        <v>6.541818662168616</v>
      </c>
      <c r="W344" s="4">
        <f t="shared" si="158"/>
        <v>0.9882352941176453</v>
      </c>
      <c r="X344" s="2">
        <v>7303</v>
      </c>
      <c r="Y344" s="4">
        <f t="shared" si="159"/>
        <v>61.49894736842105</v>
      </c>
      <c r="Z344" s="4">
        <f t="shared" si="160"/>
        <v>7.420767581518702</v>
      </c>
      <c r="AA344" s="4">
        <f t="shared" si="161"/>
        <v>17.22311396468701</v>
      </c>
      <c r="AB344" s="2">
        <v>5045</v>
      </c>
      <c r="AC344" s="4">
        <f t="shared" si="162"/>
        <v>53.07732772225145</v>
      </c>
      <c r="AD344" s="4">
        <f t="shared" si="163"/>
        <v>5.1263552579435645</v>
      </c>
      <c r="AE344" s="4">
        <f t="shared" si="164"/>
        <v>-8.93501805054152</v>
      </c>
    </row>
    <row r="345" spans="1:31" ht="12.75" customHeight="1" hidden="1">
      <c r="A345" s="3"/>
      <c r="B345" s="25">
        <v>12</v>
      </c>
      <c r="C345" s="2">
        <v>10912</v>
      </c>
      <c r="D345" s="5">
        <f t="shared" si="147"/>
        <v>88.55705242655414</v>
      </c>
      <c r="E345" s="4">
        <f t="shared" si="148"/>
        <v>10.014316655042032</v>
      </c>
      <c r="F345" s="4">
        <f t="shared" si="149"/>
        <v>7.348745696015735</v>
      </c>
      <c r="G345" s="2">
        <f t="shared" si="146"/>
        <v>30779</v>
      </c>
      <c r="H345" s="4">
        <f t="shared" si="165"/>
        <v>73.00521821631878</v>
      </c>
      <c r="I345" s="4">
        <f t="shared" si="150"/>
        <v>28.246943944789106</v>
      </c>
      <c r="J345" s="4">
        <f t="shared" si="151"/>
        <v>3.219423857272208</v>
      </c>
      <c r="K345" s="2">
        <v>45406</v>
      </c>
      <c r="L345" s="3"/>
      <c r="M345" s="4">
        <f t="shared" si="152"/>
        <v>41.670643515289456</v>
      </c>
      <c r="N345" s="4">
        <f t="shared" si="153"/>
        <v>-0.14953599859259814</v>
      </c>
      <c r="O345" s="2">
        <v>108964</v>
      </c>
      <c r="P345" s="4">
        <f t="shared" si="154"/>
        <v>51.06714032637529</v>
      </c>
      <c r="Q345" s="4">
        <f t="shared" si="155"/>
        <v>-0.019268706702757488</v>
      </c>
      <c r="R345" s="3"/>
      <c r="S345" s="25">
        <v>12</v>
      </c>
      <c r="T345" s="2">
        <v>8114</v>
      </c>
      <c r="U345" s="4">
        <f t="shared" si="156"/>
        <v>95.9328446441239</v>
      </c>
      <c r="V345" s="4">
        <f t="shared" si="157"/>
        <v>7.446496090451892</v>
      </c>
      <c r="W345" s="4">
        <f t="shared" si="158"/>
        <v>20.047344281698475</v>
      </c>
      <c r="X345" s="2">
        <v>6582</v>
      </c>
      <c r="Y345" s="4">
        <f t="shared" si="159"/>
        <v>55.427368421052634</v>
      </c>
      <c r="Z345" s="4">
        <f t="shared" si="160"/>
        <v>6.040527146580522</v>
      </c>
      <c r="AA345" s="4">
        <f t="shared" si="161"/>
        <v>-6.239316239316239</v>
      </c>
      <c r="AB345" s="2">
        <v>5171</v>
      </c>
      <c r="AC345" s="4">
        <f t="shared" si="162"/>
        <v>54.402945817990535</v>
      </c>
      <c r="AD345" s="4">
        <f t="shared" si="163"/>
        <v>4.745604052714658</v>
      </c>
      <c r="AE345" s="4">
        <f t="shared" si="164"/>
        <v>-11.982978723404258</v>
      </c>
    </row>
    <row r="346" spans="1:31" ht="12.75" customHeight="1" hidden="1">
      <c r="A346" s="16"/>
      <c r="B346" s="6" t="s">
        <v>24</v>
      </c>
      <c r="C346" s="2">
        <f>SUM(C334:C345)</f>
        <v>114983</v>
      </c>
      <c r="D346" s="4">
        <f>100*C346/C$4</f>
        <v>83.58023435001309</v>
      </c>
      <c r="E346" s="4">
        <f t="shared" si="148"/>
        <v>10.122482540537733</v>
      </c>
      <c r="F346" s="4">
        <f t="shared" si="149"/>
        <v>0.17686008015334043</v>
      </c>
      <c r="G346" s="2">
        <f>SUM(G334:G345)</f>
        <v>326105</v>
      </c>
      <c r="H346" s="4">
        <f>100*G346/G$4</f>
        <v>62.91588770621953</v>
      </c>
      <c r="I346" s="4">
        <f t="shared" si="150"/>
        <v>28.708523598115004</v>
      </c>
      <c r="J346" s="4">
        <f t="shared" si="151"/>
        <v>-1.1901840119018403</v>
      </c>
      <c r="K346" s="2">
        <f>SUM(K334:K345)</f>
        <v>479753</v>
      </c>
      <c r="L346" s="3"/>
      <c r="M346" s="4">
        <f t="shared" si="152"/>
        <v>42.234863990943</v>
      </c>
      <c r="N346" s="4">
        <f t="shared" si="153"/>
        <v>-2.160311290394945</v>
      </c>
      <c r="O346" s="2">
        <f>SUM(O334:O345)</f>
        <v>1135917</v>
      </c>
      <c r="P346" s="4">
        <f>100*O346/O4</f>
        <v>43.72779766716711</v>
      </c>
      <c r="Q346" s="4">
        <f t="shared" si="155"/>
        <v>-1.5692020803690698</v>
      </c>
      <c r="R346" s="16"/>
      <c r="S346" s="6" t="s">
        <v>24</v>
      </c>
      <c r="T346" s="2">
        <f>SUM(T334:T345)</f>
        <v>79630</v>
      </c>
      <c r="U346" s="4">
        <f>100*T346/T$4</f>
        <v>73.8100755434027</v>
      </c>
      <c r="V346" s="4">
        <f t="shared" si="157"/>
        <v>7.010195287155664</v>
      </c>
      <c r="W346" s="4">
        <f t="shared" si="158"/>
        <v>2.006046320967414</v>
      </c>
      <c r="X346" s="2">
        <f>SUM(X334:X345)</f>
        <v>72963</v>
      </c>
      <c r="Y346" s="30">
        <f>100*X346/X$4</f>
        <v>52.34712985084264</v>
      </c>
      <c r="Z346" s="4">
        <f t="shared" si="160"/>
        <v>6.42326860149113</v>
      </c>
      <c r="AA346" s="4">
        <f t="shared" si="161"/>
        <v>-1.1622708985248087</v>
      </c>
      <c r="AB346" s="2">
        <f>SUM(AB334:AB345)</f>
        <v>58529</v>
      </c>
      <c r="AC346" s="4">
        <f>100*AB346/AB$4</f>
        <v>43.84884513668817</v>
      </c>
      <c r="AD346" s="4">
        <f t="shared" si="163"/>
        <v>5.152577168930477</v>
      </c>
      <c r="AE346" s="4">
        <f t="shared" si="164"/>
        <v>-7.636346420906448</v>
      </c>
    </row>
    <row r="347" spans="1:31" ht="12.75" customHeight="1" hidden="1">
      <c r="A347" s="6">
        <v>24</v>
      </c>
      <c r="B347" s="21" t="s">
        <v>21</v>
      </c>
      <c r="C347" s="2">
        <v>8717</v>
      </c>
      <c r="D347" s="5">
        <f>100*C347/$C$290</f>
        <v>70.74338581399124</v>
      </c>
      <c r="E347" s="4">
        <f>100*C347/O347</f>
        <v>10.473764523532028</v>
      </c>
      <c r="F347" s="4">
        <f>100*(C347/C334-1)</f>
        <v>3.5765209125475206</v>
      </c>
      <c r="G347" s="2">
        <f aca="true" t="shared" si="166" ref="G347:G358">T347+X347+AB347+C347</f>
        <v>24723</v>
      </c>
      <c r="H347" s="4">
        <f>100*G347/G$290</f>
        <v>58.64089184060721</v>
      </c>
      <c r="I347" s="4">
        <f>100*G347/O347</f>
        <v>29.705504223389045</v>
      </c>
      <c r="J347" s="4">
        <f>100*(G347/G334-1)</f>
        <v>6.730271110343633</v>
      </c>
      <c r="K347" s="2">
        <v>36845</v>
      </c>
      <c r="L347" s="3"/>
      <c r="M347" s="4">
        <f>100*K347/O347</f>
        <v>44.27048914414793</v>
      </c>
      <c r="N347" s="4">
        <f>100*(K347/K334-1)</f>
        <v>5.106261588931682</v>
      </c>
      <c r="O347" s="2">
        <v>83227</v>
      </c>
      <c r="P347" s="4">
        <f>100*O347/O$290</f>
        <v>39.005220879769794</v>
      </c>
      <c r="Q347" s="4">
        <f>100*(O347/O334-1)</f>
        <v>1.5768597058644085</v>
      </c>
      <c r="R347" s="6">
        <v>24</v>
      </c>
      <c r="S347" s="21" t="s">
        <v>21</v>
      </c>
      <c r="T347" s="2">
        <v>6259</v>
      </c>
      <c r="U347" s="4">
        <f>100*T347/T$290</f>
        <v>74.00094585008276</v>
      </c>
      <c r="V347" s="4">
        <f>100*T347/O347</f>
        <v>7.520396025328319</v>
      </c>
      <c r="W347" s="4">
        <f>100*(T347/T334-1)</f>
        <v>12.027921961696798</v>
      </c>
      <c r="X347" s="2">
        <v>5392</v>
      </c>
      <c r="Y347" s="4">
        <f>100*X347/X$290</f>
        <v>45.40631578947369</v>
      </c>
      <c r="Z347" s="4">
        <f>100*X347/O347</f>
        <v>6.478666778809761</v>
      </c>
      <c r="AA347" s="4">
        <f>100*(X347/X334-1)</f>
        <v>8.578332662102305</v>
      </c>
      <c r="AB347" s="2">
        <v>4355</v>
      </c>
      <c r="AC347" s="4">
        <f>100*AB347/AB$290</f>
        <v>45.817990531299316</v>
      </c>
      <c r="AD347" s="4">
        <f>100*AB347/O347</f>
        <v>5.232676895718938</v>
      </c>
      <c r="AE347" s="4">
        <f>100*(AB347/AB334-1)</f>
        <v>3.8140643623361115</v>
      </c>
    </row>
    <row r="348" spans="1:31" ht="12.75" customHeight="1" hidden="1">
      <c r="A348" s="3"/>
      <c r="B348" s="21" t="s">
        <v>11</v>
      </c>
      <c r="C348" s="2">
        <v>9017</v>
      </c>
      <c r="D348" s="5">
        <f aca="true" t="shared" si="167" ref="D348:D358">100*C348/$C$290</f>
        <v>73.17805551046908</v>
      </c>
      <c r="E348" s="4">
        <f aca="true" t="shared" si="168" ref="E348:E359">100*C348/O348</f>
        <v>10.053517671981268</v>
      </c>
      <c r="F348" s="4">
        <f aca="true" t="shared" si="169" ref="F348:F359">100*(C348/C335-1)</f>
        <v>12.109909237846583</v>
      </c>
      <c r="G348" s="2">
        <f t="shared" si="166"/>
        <v>25068</v>
      </c>
      <c r="H348" s="4">
        <v>1</v>
      </c>
      <c r="I348" s="4">
        <f aca="true" t="shared" si="170" ref="I348:I359">100*G348/O348</f>
        <v>27.949604192217638</v>
      </c>
      <c r="J348" s="4">
        <f aca="true" t="shared" si="171" ref="J348:J359">100*(G348/G335-1)</f>
        <v>10.979281034177447</v>
      </c>
      <c r="K348" s="2">
        <v>37258</v>
      </c>
      <c r="L348" s="3"/>
      <c r="M348" s="4">
        <f aca="true" t="shared" si="172" ref="M348:M359">100*K348/O348</f>
        <v>41.5408629724607</v>
      </c>
      <c r="N348" s="4">
        <f aca="true" t="shared" si="173" ref="N348:N359">100*(K348/K335-1)</f>
        <v>8.00046379500261</v>
      </c>
      <c r="O348" s="2">
        <v>89690</v>
      </c>
      <c r="P348" s="4">
        <f aca="true" t="shared" si="174" ref="P348:P358">100*O348/O$290</f>
        <v>42.034174735441056</v>
      </c>
      <c r="Q348" s="4">
        <f aca="true" t="shared" si="175" ref="Q348:Q359">100*(O348/O335-1)</f>
        <v>8.95419040561718</v>
      </c>
      <c r="R348" s="3"/>
      <c r="S348" s="21" t="s">
        <v>11</v>
      </c>
      <c r="T348" s="2">
        <v>6033</v>
      </c>
      <c r="U348" s="4">
        <f aca="true" t="shared" si="176" ref="U348:U358">100*T348/T$290</f>
        <v>71.32891936628045</v>
      </c>
      <c r="V348" s="4">
        <f aca="true" t="shared" si="177" ref="V348:V359">100*T348/O348</f>
        <v>6.726502397145724</v>
      </c>
      <c r="W348" s="4">
        <f aca="true" t="shared" si="178" ref="W348:W359">100*(T348/T335-1)</f>
        <v>11.577584612539304</v>
      </c>
      <c r="X348" s="2">
        <v>5762</v>
      </c>
      <c r="Y348" s="4">
        <f aca="true" t="shared" si="179" ref="Y348:Y358">100*X348/X$290</f>
        <v>48.5221052631579</v>
      </c>
      <c r="Z348" s="4">
        <f aca="true" t="shared" si="180" ref="Z348:Z359">100*X348/O348</f>
        <v>6.424350540751477</v>
      </c>
      <c r="AA348" s="4">
        <f aca="true" t="shared" si="181" ref="AA348:AA359">100*(X348/X335-1)</f>
        <v>12.649071358748776</v>
      </c>
      <c r="AB348" s="2">
        <v>4256</v>
      </c>
      <c r="AC348" s="4">
        <f aca="true" t="shared" si="182" ref="AC348:AC358">100*AB348/AB$290</f>
        <v>44.77643345607575</v>
      </c>
      <c r="AD348" s="4">
        <f aca="true" t="shared" si="183" ref="AD348:AD359">100*AB348/O348</f>
        <v>4.745233582339168</v>
      </c>
      <c r="AE348" s="4">
        <f aca="true" t="shared" si="184" ref="AE348:AE359">100*(AB348/AB335-1)</f>
        <v>5.791697738006474</v>
      </c>
    </row>
    <row r="349" spans="1:31" ht="12.75" customHeight="1" hidden="1">
      <c r="A349" s="3"/>
      <c r="B349" s="24" t="s">
        <v>12</v>
      </c>
      <c r="C349" s="2">
        <v>11437</v>
      </c>
      <c r="D349" s="5">
        <f t="shared" si="167"/>
        <v>92.81772439539036</v>
      </c>
      <c r="E349" s="4">
        <f t="shared" si="168"/>
        <v>10.165408989503062</v>
      </c>
      <c r="F349" s="4">
        <f t="shared" si="169"/>
        <v>-11.016883217925777</v>
      </c>
      <c r="G349" s="2">
        <f t="shared" si="166"/>
        <v>31351</v>
      </c>
      <c r="H349" s="4">
        <f aca="true" t="shared" si="185" ref="H349:H358">100*G349/G$290</f>
        <v>74.36195445920303</v>
      </c>
      <c r="I349" s="4">
        <f t="shared" si="170"/>
        <v>27.8653263294492</v>
      </c>
      <c r="J349" s="4">
        <f t="shared" si="171"/>
        <v>-7.96171799313038</v>
      </c>
      <c r="K349" s="2">
        <v>46261</v>
      </c>
      <c r="L349" s="3"/>
      <c r="M349" s="4">
        <f t="shared" si="172"/>
        <v>41.117599480930416</v>
      </c>
      <c r="N349" s="4">
        <f t="shared" si="173"/>
        <v>-8.330526107203006</v>
      </c>
      <c r="O349" s="2">
        <v>112509</v>
      </c>
      <c r="P349" s="4">
        <f t="shared" si="174"/>
        <v>52.72854237161041</v>
      </c>
      <c r="Q349" s="4">
        <f t="shared" si="175"/>
        <v>-9.09024798196495</v>
      </c>
      <c r="R349" s="3"/>
      <c r="S349" s="24" t="s">
        <v>12</v>
      </c>
      <c r="T349" s="2">
        <v>8052</v>
      </c>
      <c r="U349" s="4">
        <f t="shared" si="176"/>
        <v>95.19981082998345</v>
      </c>
      <c r="V349" s="4">
        <f t="shared" si="177"/>
        <v>7.156760792469936</v>
      </c>
      <c r="W349" s="4">
        <f t="shared" si="178"/>
        <v>-1.0810810810810811</v>
      </c>
      <c r="X349" s="2">
        <v>6907</v>
      </c>
      <c r="Y349" s="4">
        <f t="shared" si="179"/>
        <v>58.16421052631579</v>
      </c>
      <c r="Z349" s="4">
        <f t="shared" si="180"/>
        <v>6.139064430401123</v>
      </c>
      <c r="AA349" s="4">
        <f t="shared" si="181"/>
        <v>-7.857524012806827</v>
      </c>
      <c r="AB349" s="2">
        <v>4955</v>
      </c>
      <c r="AC349" s="4">
        <f t="shared" si="182"/>
        <v>52.13045765386639</v>
      </c>
      <c r="AD349" s="4">
        <f t="shared" si="183"/>
        <v>4.404092117075079</v>
      </c>
      <c r="AE349" s="4">
        <f t="shared" si="184"/>
        <v>-11.105130965195553</v>
      </c>
    </row>
    <row r="350" spans="1:31" ht="12.75" customHeight="1" hidden="1">
      <c r="A350" s="3"/>
      <c r="B350" s="24" t="s">
        <v>13</v>
      </c>
      <c r="C350" s="2">
        <v>13187</v>
      </c>
      <c r="D350" s="5">
        <f t="shared" si="167"/>
        <v>107.01996429151112</v>
      </c>
      <c r="E350" s="4">
        <f t="shared" si="168"/>
        <v>12.456783359467986</v>
      </c>
      <c r="F350" s="4">
        <f t="shared" si="169"/>
        <v>3.990221591357157</v>
      </c>
      <c r="G350" s="2">
        <f t="shared" si="166"/>
        <v>35401</v>
      </c>
      <c r="H350" s="4">
        <f t="shared" si="185"/>
        <v>83.96821631878558</v>
      </c>
      <c r="I350" s="4">
        <f t="shared" si="170"/>
        <v>33.440705824564056</v>
      </c>
      <c r="J350" s="4">
        <f t="shared" si="171"/>
        <v>5.602123914924073</v>
      </c>
      <c r="K350" s="2">
        <v>48052</v>
      </c>
      <c r="L350" s="3"/>
      <c r="M350" s="4">
        <f t="shared" si="172"/>
        <v>45.39116963594113</v>
      </c>
      <c r="N350" s="4">
        <f t="shared" si="173"/>
        <v>4.8026172300981385</v>
      </c>
      <c r="O350" s="2">
        <v>105862</v>
      </c>
      <c r="P350" s="4">
        <f t="shared" si="174"/>
        <v>49.61335495421185</v>
      </c>
      <c r="Q350" s="4">
        <f t="shared" si="175"/>
        <v>4.958308959855651</v>
      </c>
      <c r="R350" s="3"/>
      <c r="S350" s="24" t="s">
        <v>13</v>
      </c>
      <c r="T350" s="2">
        <v>8889</v>
      </c>
      <c r="U350" s="4">
        <f t="shared" si="176"/>
        <v>105.09576732087965</v>
      </c>
      <c r="V350" s="4">
        <f t="shared" si="177"/>
        <v>8.396780714515124</v>
      </c>
      <c r="W350" s="4">
        <f t="shared" si="178"/>
        <v>2.266451909802125</v>
      </c>
      <c r="X350" s="2">
        <v>7239</v>
      </c>
      <c r="Y350" s="4">
        <f t="shared" si="179"/>
        <v>60.96</v>
      </c>
      <c r="Z350" s="4">
        <f t="shared" si="180"/>
        <v>6.838147777294969</v>
      </c>
      <c r="AA350" s="4">
        <f t="shared" si="181"/>
        <v>8.628451380552216</v>
      </c>
      <c r="AB350" s="2">
        <v>6086</v>
      </c>
      <c r="AC350" s="4">
        <f t="shared" si="182"/>
        <v>64.02945817990532</v>
      </c>
      <c r="AD350" s="4">
        <f t="shared" si="183"/>
        <v>5.748993973285976</v>
      </c>
      <c r="AE350" s="4">
        <f t="shared" si="184"/>
        <v>10.936930368209996</v>
      </c>
    </row>
    <row r="351" spans="1:31" ht="12.75" customHeight="1" hidden="1">
      <c r="A351" s="3"/>
      <c r="B351" s="24" t="s">
        <v>14</v>
      </c>
      <c r="C351" s="2">
        <v>10963</v>
      </c>
      <c r="D351" s="5">
        <f t="shared" si="167"/>
        <v>88.97094627495537</v>
      </c>
      <c r="E351" s="4">
        <f t="shared" si="168"/>
        <v>11.003824187736502</v>
      </c>
      <c r="F351" s="4">
        <f t="shared" si="169"/>
        <v>31.78266618583965</v>
      </c>
      <c r="G351" s="2">
        <f t="shared" si="166"/>
        <v>30775</v>
      </c>
      <c r="H351" s="4">
        <f t="shared" si="185"/>
        <v>72.99573055028463</v>
      </c>
      <c r="I351" s="4">
        <f t="shared" si="170"/>
        <v>30.889600417549108</v>
      </c>
      <c r="J351" s="4">
        <f t="shared" si="171"/>
        <v>29.803028385845032</v>
      </c>
      <c r="K351" s="2">
        <v>43506</v>
      </c>
      <c r="L351" s="3"/>
      <c r="M351" s="4">
        <f t="shared" si="172"/>
        <v>43.668008310833194</v>
      </c>
      <c r="N351" s="4">
        <f t="shared" si="173"/>
        <v>25.204328306665126</v>
      </c>
      <c r="O351" s="2">
        <v>99629</v>
      </c>
      <c r="P351" s="4">
        <f t="shared" si="174"/>
        <v>46.69219305069971</v>
      </c>
      <c r="Q351" s="4">
        <f t="shared" si="175"/>
        <v>20.073999975895784</v>
      </c>
      <c r="R351" s="3"/>
      <c r="S351" s="24" t="s">
        <v>14</v>
      </c>
      <c r="T351" s="2">
        <v>7623</v>
      </c>
      <c r="U351" s="4">
        <f t="shared" si="176"/>
        <v>90.12768976117286</v>
      </c>
      <c r="V351" s="4">
        <f t="shared" si="177"/>
        <v>7.651386644450913</v>
      </c>
      <c r="W351" s="4">
        <f t="shared" si="178"/>
        <v>30.040941658137154</v>
      </c>
      <c r="X351" s="2">
        <v>6457</v>
      </c>
      <c r="Y351" s="4">
        <f t="shared" si="179"/>
        <v>54.374736842105264</v>
      </c>
      <c r="Z351" s="4">
        <f t="shared" si="180"/>
        <v>6.481044675747022</v>
      </c>
      <c r="AA351" s="4">
        <f t="shared" si="181"/>
        <v>27.63391974698557</v>
      </c>
      <c r="AB351" s="2">
        <v>5732</v>
      </c>
      <c r="AC351" s="4">
        <f t="shared" si="182"/>
        <v>60.305102577590745</v>
      </c>
      <c r="AD351" s="4">
        <f t="shared" si="183"/>
        <v>5.75334490961467</v>
      </c>
      <c r="AE351" s="4">
        <f t="shared" si="184"/>
        <v>28.261356008055483</v>
      </c>
    </row>
    <row r="352" spans="1:31" ht="12.75" customHeight="1" hidden="1">
      <c r="A352" s="3"/>
      <c r="B352" s="24" t="s">
        <v>15</v>
      </c>
      <c r="C352" s="2">
        <v>8942</v>
      </c>
      <c r="D352" s="5">
        <f t="shared" si="167"/>
        <v>72.56938808634962</v>
      </c>
      <c r="E352" s="4">
        <f t="shared" si="168"/>
        <v>9.72696616991189</v>
      </c>
      <c r="F352" s="4">
        <f t="shared" si="169"/>
        <v>2.9709811146936937</v>
      </c>
      <c r="G352" s="2">
        <f t="shared" si="166"/>
        <v>26418</v>
      </c>
      <c r="H352" s="4">
        <f t="shared" si="185"/>
        <v>62.66129032258065</v>
      </c>
      <c r="I352" s="4">
        <f t="shared" si="170"/>
        <v>28.737082562819538</v>
      </c>
      <c r="J352" s="4">
        <f t="shared" si="171"/>
        <v>4.057034819599803</v>
      </c>
      <c r="K352" s="2">
        <v>39075</v>
      </c>
      <c r="L352" s="3"/>
      <c r="M352" s="4">
        <f t="shared" si="172"/>
        <v>42.50516697487218</v>
      </c>
      <c r="N352" s="4">
        <f t="shared" si="173"/>
        <v>2.904771937216899</v>
      </c>
      <c r="O352" s="2">
        <v>91930</v>
      </c>
      <c r="P352" s="4">
        <f t="shared" si="174"/>
        <v>43.08397461733857</v>
      </c>
      <c r="Q352" s="4">
        <f t="shared" si="175"/>
        <v>0.08274000043546614</v>
      </c>
      <c r="R352" s="3"/>
      <c r="S352" s="24" t="s">
        <v>15</v>
      </c>
      <c r="T352" s="2">
        <v>6448</v>
      </c>
      <c r="U352" s="4">
        <f t="shared" si="176"/>
        <v>76.23551667060771</v>
      </c>
      <c r="V352" s="4">
        <f t="shared" si="177"/>
        <v>7.014032415968672</v>
      </c>
      <c r="W352" s="4">
        <f t="shared" si="178"/>
        <v>-0.061996280223186595</v>
      </c>
      <c r="X352" s="2">
        <v>5952</v>
      </c>
      <c r="Y352" s="4">
        <f t="shared" si="179"/>
        <v>50.12210526315789</v>
      </c>
      <c r="Z352" s="4">
        <f t="shared" si="180"/>
        <v>6.474491460894159</v>
      </c>
      <c r="AA352" s="4">
        <f t="shared" si="181"/>
        <v>7.767517653449207</v>
      </c>
      <c r="AB352" s="2">
        <v>5076</v>
      </c>
      <c r="AC352" s="4">
        <f t="shared" si="182"/>
        <v>53.40347185691741</v>
      </c>
      <c r="AD352" s="4">
        <f t="shared" si="183"/>
        <v>5.521592516044817</v>
      </c>
      <c r="AE352" s="4">
        <f t="shared" si="184"/>
        <v>7.337703531401996</v>
      </c>
    </row>
    <row r="353" spans="1:31" ht="12.75" customHeight="1" hidden="1">
      <c r="A353" s="3"/>
      <c r="B353" s="24" t="s">
        <v>16</v>
      </c>
      <c r="C353" s="2">
        <v>10177</v>
      </c>
      <c r="D353" s="5">
        <f t="shared" si="167"/>
        <v>82.59211167018341</v>
      </c>
      <c r="E353" s="4">
        <f t="shared" si="168"/>
        <v>10.348263765315979</v>
      </c>
      <c r="F353" s="4">
        <f t="shared" si="169"/>
        <v>16.122774988589693</v>
      </c>
      <c r="G353" s="2">
        <f t="shared" si="166"/>
        <v>29112</v>
      </c>
      <c r="H353" s="4">
        <f t="shared" si="185"/>
        <v>69.05123339658444</v>
      </c>
      <c r="I353" s="4">
        <f t="shared" si="170"/>
        <v>29.601911637602317</v>
      </c>
      <c r="J353" s="4">
        <f t="shared" si="171"/>
        <v>15.473404466304386</v>
      </c>
      <c r="K353" s="2">
        <v>42743</v>
      </c>
      <c r="L353" s="3"/>
      <c r="M353" s="4">
        <f t="shared" si="172"/>
        <v>43.462301082922366</v>
      </c>
      <c r="N353" s="4">
        <f t="shared" si="173"/>
        <v>13.121609104141863</v>
      </c>
      <c r="O353" s="2">
        <v>98345</v>
      </c>
      <c r="P353" s="4">
        <f t="shared" si="174"/>
        <v>46.09043276125489</v>
      </c>
      <c r="Q353" s="4">
        <f t="shared" si="175"/>
        <v>8.996098771999828</v>
      </c>
      <c r="R353" s="3"/>
      <c r="S353" s="24" t="s">
        <v>16</v>
      </c>
      <c r="T353" s="2">
        <v>6848</v>
      </c>
      <c r="U353" s="4">
        <f t="shared" si="176"/>
        <v>80.96476708441712</v>
      </c>
      <c r="V353" s="4">
        <f t="shared" si="177"/>
        <v>6.963241649295846</v>
      </c>
      <c r="W353" s="4">
        <f t="shared" si="178"/>
        <v>14.706867671691782</v>
      </c>
      <c r="X353" s="2">
        <v>7332</v>
      </c>
      <c r="Y353" s="4">
        <f t="shared" si="179"/>
        <v>61.74315789473684</v>
      </c>
      <c r="Z353" s="4">
        <f t="shared" si="180"/>
        <v>7.455386649041639</v>
      </c>
      <c r="AA353" s="4">
        <f t="shared" si="181"/>
        <v>28.249081686199062</v>
      </c>
      <c r="AB353" s="2">
        <v>4755</v>
      </c>
      <c r="AC353" s="4">
        <f t="shared" si="182"/>
        <v>50.02630194634403</v>
      </c>
      <c r="AD353" s="4">
        <f t="shared" si="183"/>
        <v>4.835019573948854</v>
      </c>
      <c r="AE353" s="4">
        <f t="shared" si="184"/>
        <v>-0.10504201680672232</v>
      </c>
    </row>
    <row r="354" spans="1:31" ht="12.75" customHeight="1" hidden="1">
      <c r="A354" s="3"/>
      <c r="B354" s="24" t="s">
        <v>22</v>
      </c>
      <c r="C354" s="2">
        <v>10236</v>
      </c>
      <c r="D354" s="5">
        <f t="shared" si="167"/>
        <v>83.07093004382405</v>
      </c>
      <c r="E354" s="4">
        <f t="shared" si="168"/>
        <v>10.344200335509429</v>
      </c>
      <c r="F354" s="4">
        <f t="shared" si="169"/>
        <v>14.933752526386712</v>
      </c>
      <c r="G354" s="2">
        <f t="shared" si="166"/>
        <v>29601</v>
      </c>
      <c r="H354" s="4">
        <f t="shared" si="185"/>
        <v>70.21110056925997</v>
      </c>
      <c r="I354" s="4">
        <f t="shared" si="170"/>
        <v>29.913899387594235</v>
      </c>
      <c r="J354" s="4">
        <f t="shared" si="171"/>
        <v>12.363346492559968</v>
      </c>
      <c r="K354" s="2">
        <v>42773</v>
      </c>
      <c r="L354" s="3"/>
      <c r="M354" s="4">
        <f t="shared" si="172"/>
        <v>43.22513491117085</v>
      </c>
      <c r="N354" s="4">
        <f t="shared" si="173"/>
        <v>11.052549589780881</v>
      </c>
      <c r="O354" s="2">
        <v>98954</v>
      </c>
      <c r="P354" s="4">
        <f t="shared" si="174"/>
        <v>46.37584710414577</v>
      </c>
      <c r="Q354" s="4">
        <f t="shared" si="175"/>
        <v>6.533885988049737</v>
      </c>
      <c r="R354" s="3"/>
      <c r="S354" s="24" t="s">
        <v>22</v>
      </c>
      <c r="T354" s="2">
        <v>7116</v>
      </c>
      <c r="U354" s="4">
        <f t="shared" si="176"/>
        <v>84.13336486166942</v>
      </c>
      <c r="V354" s="4">
        <f t="shared" si="177"/>
        <v>7.191220162903975</v>
      </c>
      <c r="W354" s="4">
        <f t="shared" si="178"/>
        <v>15.444516547696296</v>
      </c>
      <c r="X354" s="2">
        <v>7072</v>
      </c>
      <c r="Y354" s="4">
        <f t="shared" si="179"/>
        <v>59.55368421052631</v>
      </c>
      <c r="Z354" s="4">
        <f t="shared" si="180"/>
        <v>7.146755057905693</v>
      </c>
      <c r="AA354" s="4">
        <f t="shared" si="181"/>
        <v>8.716372021521913</v>
      </c>
      <c r="AB354" s="2">
        <v>5177</v>
      </c>
      <c r="AC354" s="4">
        <f t="shared" si="182"/>
        <v>54.4660704892162</v>
      </c>
      <c r="AD354" s="4">
        <f t="shared" si="183"/>
        <v>5.231723831275138</v>
      </c>
      <c r="AE354" s="4">
        <f t="shared" si="184"/>
        <v>8.555252673516467</v>
      </c>
    </row>
    <row r="355" spans="1:31" ht="12.75" customHeight="1" hidden="1">
      <c r="A355" s="3"/>
      <c r="B355" s="24" t="s">
        <v>23</v>
      </c>
      <c r="C355" s="2">
        <v>9318</v>
      </c>
      <c r="D355" s="5">
        <f t="shared" si="167"/>
        <v>75.62084077260185</v>
      </c>
      <c r="E355" s="4">
        <f t="shared" si="168"/>
        <v>10.824562626333032</v>
      </c>
      <c r="F355" s="4">
        <f t="shared" si="169"/>
        <v>11.927927927927918</v>
      </c>
      <c r="G355" s="2">
        <f t="shared" si="166"/>
        <v>25249</v>
      </c>
      <c r="H355" s="4">
        <f t="shared" si="185"/>
        <v>59.888519924098674</v>
      </c>
      <c r="I355" s="4">
        <f t="shared" si="170"/>
        <v>29.33133523849353</v>
      </c>
      <c r="J355" s="4">
        <f t="shared" si="171"/>
        <v>-0.28041074249605114</v>
      </c>
      <c r="K355" s="2">
        <v>36524</v>
      </c>
      <c r="L355" s="3"/>
      <c r="M355" s="4">
        <f t="shared" si="172"/>
        <v>42.4293115866267</v>
      </c>
      <c r="N355" s="4">
        <f t="shared" si="173"/>
        <v>-0.2185553491421688</v>
      </c>
      <c r="O355" s="2">
        <v>86082</v>
      </c>
      <c r="P355" s="4">
        <f t="shared" si="174"/>
        <v>40.34324706852756</v>
      </c>
      <c r="Q355" s="4">
        <f t="shared" si="175"/>
        <v>0.354403226934652</v>
      </c>
      <c r="R355" s="3"/>
      <c r="S355" s="24" t="s">
        <v>23</v>
      </c>
      <c r="T355" s="2">
        <v>6015</v>
      </c>
      <c r="U355" s="4">
        <f t="shared" si="176"/>
        <v>71.11610309765902</v>
      </c>
      <c r="V355" s="4">
        <f t="shared" si="177"/>
        <v>6.9875235240816895</v>
      </c>
      <c r="W355" s="4">
        <f t="shared" si="178"/>
        <v>2.035623409669207</v>
      </c>
      <c r="X355" s="2">
        <v>5696</v>
      </c>
      <c r="Y355" s="4">
        <f t="shared" si="179"/>
        <v>47.96631578947368</v>
      </c>
      <c r="Z355" s="4">
        <f t="shared" si="180"/>
        <v>6.616946632280849</v>
      </c>
      <c r="AA355" s="4">
        <f t="shared" si="181"/>
        <v>0.6538257642693113</v>
      </c>
      <c r="AB355" s="2">
        <v>4220</v>
      </c>
      <c r="AC355" s="4">
        <f t="shared" si="182"/>
        <v>44.39768542872172</v>
      </c>
      <c r="AD355" s="4">
        <f t="shared" si="183"/>
        <v>4.90230245579796</v>
      </c>
      <c r="AE355" s="4">
        <f t="shared" si="184"/>
        <v>-22.44072780738835</v>
      </c>
    </row>
    <row r="356" spans="1:31" ht="12.75" customHeight="1" hidden="1">
      <c r="A356" s="3"/>
      <c r="B356" s="25">
        <v>10</v>
      </c>
      <c r="C356" s="2">
        <v>12968</v>
      </c>
      <c r="D356" s="5">
        <f t="shared" si="167"/>
        <v>105.24265541308229</v>
      </c>
      <c r="E356" s="4">
        <f t="shared" si="168"/>
        <v>11.52793087508445</v>
      </c>
      <c r="F356" s="4">
        <f t="shared" si="169"/>
        <v>34.00847370052702</v>
      </c>
      <c r="G356" s="2">
        <f t="shared" si="166"/>
        <v>33395</v>
      </c>
      <c r="H356" s="4">
        <f t="shared" si="185"/>
        <v>79.21015180265654</v>
      </c>
      <c r="I356" s="4">
        <f t="shared" si="170"/>
        <v>29.686555488390287</v>
      </c>
      <c r="J356" s="4">
        <f t="shared" si="171"/>
        <v>20.00934344341827</v>
      </c>
      <c r="K356" s="2">
        <v>48058</v>
      </c>
      <c r="L356" s="3"/>
      <c r="M356" s="4">
        <f t="shared" si="172"/>
        <v>42.72126017850158</v>
      </c>
      <c r="N356" s="4">
        <f t="shared" si="173"/>
        <v>16.346293516680376</v>
      </c>
      <c r="O356" s="2">
        <v>112492</v>
      </c>
      <c r="P356" s="4">
        <f t="shared" si="174"/>
        <v>52.72057514036387</v>
      </c>
      <c r="Q356" s="4">
        <f t="shared" si="175"/>
        <v>17.242673114603747</v>
      </c>
      <c r="R356" s="3"/>
      <c r="S356" s="25">
        <v>10</v>
      </c>
      <c r="T356" s="2">
        <v>8007</v>
      </c>
      <c r="U356" s="4">
        <f t="shared" si="176"/>
        <v>94.66777015842989</v>
      </c>
      <c r="V356" s="4">
        <f t="shared" si="177"/>
        <v>7.117839490808235</v>
      </c>
      <c r="W356" s="4">
        <f t="shared" si="178"/>
        <v>15.892314372557536</v>
      </c>
      <c r="X356" s="2">
        <v>7246</v>
      </c>
      <c r="Y356" s="4">
        <f t="shared" si="179"/>
        <v>61.01894736842105</v>
      </c>
      <c r="Z356" s="4">
        <f t="shared" si="180"/>
        <v>6.44134694022686</v>
      </c>
      <c r="AA356" s="4">
        <f t="shared" si="181"/>
        <v>13.680577345465949</v>
      </c>
      <c r="AB356" s="2">
        <v>5174</v>
      </c>
      <c r="AC356" s="4">
        <f t="shared" si="182"/>
        <v>54.43450815360337</v>
      </c>
      <c r="AD356" s="4">
        <f t="shared" si="183"/>
        <v>4.599438182270739</v>
      </c>
      <c r="AE356" s="4">
        <f t="shared" si="184"/>
        <v>6.30778713786726</v>
      </c>
    </row>
    <row r="357" spans="1:31" ht="12.75" customHeight="1" hidden="1">
      <c r="A357" s="3"/>
      <c r="B357" s="25">
        <v>11</v>
      </c>
      <c r="C357" s="2">
        <v>10675</v>
      </c>
      <c r="D357" s="5">
        <f t="shared" si="167"/>
        <v>86.63366336633663</v>
      </c>
      <c r="E357" s="4">
        <f t="shared" si="168"/>
        <v>10.156703424260012</v>
      </c>
      <c r="F357" s="4">
        <f t="shared" si="169"/>
        <v>13.527597575241934</v>
      </c>
      <c r="G357" s="2">
        <f t="shared" si="166"/>
        <v>30937</v>
      </c>
      <c r="H357" s="4">
        <f t="shared" si="185"/>
        <v>73.37998102466793</v>
      </c>
      <c r="I357" s="4">
        <f t="shared" si="170"/>
        <v>29.434935253988943</v>
      </c>
      <c r="J357" s="4">
        <f t="shared" si="171"/>
        <v>9.748483450991529</v>
      </c>
      <c r="K357" s="2">
        <v>45418</v>
      </c>
      <c r="L357" s="3"/>
      <c r="M357" s="4">
        <f t="shared" si="172"/>
        <v>43.21284834876264</v>
      </c>
      <c r="N357" s="4">
        <f t="shared" si="173"/>
        <v>9.314527775103487</v>
      </c>
      <c r="O357" s="2">
        <v>105103</v>
      </c>
      <c r="P357" s="4">
        <f t="shared" si="174"/>
        <v>49.25764151208676</v>
      </c>
      <c r="Q357" s="4">
        <f t="shared" si="175"/>
        <v>6.797882393586208</v>
      </c>
      <c r="R357" s="3"/>
      <c r="S357" s="25">
        <v>11</v>
      </c>
      <c r="T357" s="2">
        <v>8231</v>
      </c>
      <c r="U357" s="4">
        <f t="shared" si="176"/>
        <v>97.31615039016316</v>
      </c>
      <c r="V357" s="4">
        <f t="shared" si="177"/>
        <v>7.831365422490319</v>
      </c>
      <c r="W357" s="4">
        <f t="shared" si="178"/>
        <v>27.8502640571606</v>
      </c>
      <c r="X357" s="2">
        <v>6659</v>
      </c>
      <c r="Y357" s="4">
        <f t="shared" si="179"/>
        <v>56.07578947368421</v>
      </c>
      <c r="Z357" s="4">
        <f t="shared" si="180"/>
        <v>6.335689751957603</v>
      </c>
      <c r="AA357" s="4">
        <f t="shared" si="181"/>
        <v>-8.818293851841707</v>
      </c>
      <c r="AB357" s="2">
        <v>5372</v>
      </c>
      <c r="AC357" s="4">
        <f t="shared" si="182"/>
        <v>56.5176223040505</v>
      </c>
      <c r="AD357" s="4">
        <f t="shared" si="183"/>
        <v>5.11117665528101</v>
      </c>
      <c r="AE357" s="4">
        <f t="shared" si="184"/>
        <v>6.4816650148662</v>
      </c>
    </row>
    <row r="358" spans="1:31" ht="12.75" customHeight="1" hidden="1">
      <c r="A358" s="3"/>
      <c r="B358" s="25">
        <v>12</v>
      </c>
      <c r="C358" s="2">
        <v>12341</v>
      </c>
      <c r="D358" s="5">
        <f t="shared" si="167"/>
        <v>100.1541957474436</v>
      </c>
      <c r="E358" s="4">
        <f t="shared" si="168"/>
        <v>10.260396747534877</v>
      </c>
      <c r="F358" s="4">
        <f t="shared" si="169"/>
        <v>13.09567448680351</v>
      </c>
      <c r="G358" s="2">
        <f t="shared" si="166"/>
        <v>33785</v>
      </c>
      <c r="H358" s="4">
        <f t="shared" si="185"/>
        <v>80.13519924098672</v>
      </c>
      <c r="I358" s="4">
        <f t="shared" si="170"/>
        <v>28.089093599827066</v>
      </c>
      <c r="J358" s="4">
        <f t="shared" si="171"/>
        <v>9.766399168264073</v>
      </c>
      <c r="K358" s="2">
        <v>49935</v>
      </c>
      <c r="L358" s="3"/>
      <c r="M358" s="4">
        <f t="shared" si="172"/>
        <v>41.51632052411912</v>
      </c>
      <c r="N358" s="4">
        <f t="shared" si="173"/>
        <v>9.97445271550015</v>
      </c>
      <c r="O358" s="2">
        <v>120278</v>
      </c>
      <c r="P358" s="4">
        <f t="shared" si="174"/>
        <v>56.369567051280846</v>
      </c>
      <c r="Q358" s="4">
        <f t="shared" si="175"/>
        <v>10.383245842663635</v>
      </c>
      <c r="R358" s="3"/>
      <c r="S358" s="25">
        <v>12</v>
      </c>
      <c r="T358" s="2">
        <v>8504</v>
      </c>
      <c r="U358" s="4">
        <f t="shared" si="176"/>
        <v>100.54386379758809</v>
      </c>
      <c r="V358" s="4">
        <f t="shared" si="177"/>
        <v>7.070287168060659</v>
      </c>
      <c r="W358" s="4">
        <f t="shared" si="178"/>
        <v>4.806507271382787</v>
      </c>
      <c r="X358" s="2">
        <v>7542</v>
      </c>
      <c r="Y358" s="4">
        <f t="shared" si="179"/>
        <v>63.51157894736842</v>
      </c>
      <c r="Z358" s="4">
        <f t="shared" si="180"/>
        <v>6.270473403282396</v>
      </c>
      <c r="AA358" s="4">
        <f t="shared" si="181"/>
        <v>14.585232452142204</v>
      </c>
      <c r="AB358" s="2">
        <v>5398</v>
      </c>
      <c r="AC358" s="4">
        <f t="shared" si="182"/>
        <v>56.7911625460284</v>
      </c>
      <c r="AD358" s="4">
        <f t="shared" si="183"/>
        <v>4.4879362809491345</v>
      </c>
      <c r="AE358" s="4">
        <f t="shared" si="184"/>
        <v>4.389866563527356</v>
      </c>
    </row>
    <row r="359" spans="1:31" ht="12.75" customHeight="1" hidden="1">
      <c r="A359" s="16"/>
      <c r="B359" s="6" t="s">
        <v>24</v>
      </c>
      <c r="C359" s="2">
        <f>SUM(C347:C358)</f>
        <v>127978</v>
      </c>
      <c r="D359" s="4">
        <f>100*C359/C$4</f>
        <v>93.02619719128893</v>
      </c>
      <c r="E359" s="4">
        <f t="shared" si="168"/>
        <v>10.628510399044599</v>
      </c>
      <c r="F359" s="4">
        <f t="shared" si="169"/>
        <v>11.301670681752963</v>
      </c>
      <c r="G359" s="2">
        <f>SUM(G347:G358)</f>
        <v>355815</v>
      </c>
      <c r="H359" s="4">
        <f>100*G359/G$4</f>
        <v>68.64787900887292</v>
      </c>
      <c r="I359" s="4">
        <f t="shared" si="170"/>
        <v>29.55026197968443</v>
      </c>
      <c r="J359" s="4">
        <f t="shared" si="171"/>
        <v>9.110562548872302</v>
      </c>
      <c r="K359" s="2">
        <f>SUM(K347:K358)</f>
        <v>516448</v>
      </c>
      <c r="L359" s="3"/>
      <c r="M359" s="4">
        <f t="shared" si="172"/>
        <v>42.89075418092004</v>
      </c>
      <c r="N359" s="4">
        <f t="shared" si="173"/>
        <v>7.648727574397651</v>
      </c>
      <c r="O359" s="2">
        <f>SUM(O347:O358)</f>
        <v>1204101</v>
      </c>
      <c r="P359" s="4">
        <f>100*O359/O17</f>
        <v>67.90454234260044</v>
      </c>
      <c r="Q359" s="4">
        <f t="shared" si="175"/>
        <v>6.00255124274045</v>
      </c>
      <c r="R359" s="16"/>
      <c r="S359" s="6" t="s">
        <v>24</v>
      </c>
      <c r="T359" s="2">
        <f>SUM(T347:T358)</f>
        <v>88025</v>
      </c>
      <c r="U359" s="4">
        <f>100*T359/T$4</f>
        <v>81.59150947768457</v>
      </c>
      <c r="V359" s="4">
        <f t="shared" si="177"/>
        <v>7.3104332609972085</v>
      </c>
      <c r="W359" s="4">
        <f t="shared" si="178"/>
        <v>10.542509104608811</v>
      </c>
      <c r="X359" s="2">
        <f>SUM(X347:X358)</f>
        <v>79256</v>
      </c>
      <c r="Y359" s="5">
        <f>100*X359/X$4</f>
        <v>56.862027650430825</v>
      </c>
      <c r="Z359" s="4">
        <f t="shared" si="180"/>
        <v>6.582172093537004</v>
      </c>
      <c r="AA359" s="4">
        <f t="shared" si="181"/>
        <v>8.624919479736315</v>
      </c>
      <c r="AB359" s="2">
        <f>SUM(AB347:AB358)</f>
        <v>60556</v>
      </c>
      <c r="AC359" s="4">
        <f>100*AB359/AB$4</f>
        <v>45.367436076086875</v>
      </c>
      <c r="AD359" s="4">
        <f t="shared" si="183"/>
        <v>5.029146226105618</v>
      </c>
      <c r="AE359" s="4">
        <f t="shared" si="184"/>
        <v>3.463240444907645</v>
      </c>
    </row>
    <row r="360" spans="1:31" ht="12.75" customHeight="1" hidden="1">
      <c r="A360" s="6">
        <v>25</v>
      </c>
      <c r="B360" s="21" t="s">
        <v>21</v>
      </c>
      <c r="C360" s="2">
        <v>9025</v>
      </c>
      <c r="D360" s="5">
        <f>100*C360/$C$290</f>
        <v>73.24298003570848</v>
      </c>
      <c r="E360" s="4">
        <f>100*C360/O360</f>
        <v>10.270971559935813</v>
      </c>
      <c r="F360" s="4">
        <f>100*(C360/C347-1)</f>
        <v>3.5333256854422457</v>
      </c>
      <c r="G360" s="2">
        <f aca="true" t="shared" si="186" ref="G360:G371">T360+X360+AB360+C360</f>
        <v>26030</v>
      </c>
      <c r="H360" s="4">
        <f>100*G360/G$290</f>
        <v>61.74098671726755</v>
      </c>
      <c r="I360" s="4">
        <f>100*G360/O360</f>
        <v>29.62364428865698</v>
      </c>
      <c r="J360" s="4">
        <f>100*(G360/G347-1)</f>
        <v>5.286575253812242</v>
      </c>
      <c r="K360" s="2">
        <v>38577</v>
      </c>
      <c r="L360" s="3"/>
      <c r="M360" s="4">
        <f>100*K360/O360</f>
        <v>43.90285538699655</v>
      </c>
      <c r="N360" s="4">
        <f>100*(K360/K347-1)</f>
        <v>4.700773510652745</v>
      </c>
      <c r="O360" s="2">
        <v>87869</v>
      </c>
      <c r="P360" s="4">
        <f>100*O360/O$290</f>
        <v>41.18074367073777</v>
      </c>
      <c r="Q360" s="4">
        <f>100*(O360/O347-1)</f>
        <v>5.577516911579172</v>
      </c>
      <c r="R360" s="6">
        <v>25</v>
      </c>
      <c r="S360" s="21" t="s">
        <v>21</v>
      </c>
      <c r="T360" s="2">
        <v>6925</v>
      </c>
      <c r="U360" s="4">
        <f>100*T360/T$290</f>
        <v>81.87514778907543</v>
      </c>
      <c r="V360" s="4">
        <f>100*T360/O360</f>
        <v>7.881050199729143</v>
      </c>
      <c r="W360" s="4">
        <f>100*(T360/T347-1)</f>
        <v>10.640677424508716</v>
      </c>
      <c r="X360" s="2">
        <v>5788</v>
      </c>
      <c r="Y360" s="4">
        <f>100*X360/X$290</f>
        <v>48.741052631578945</v>
      </c>
      <c r="Z360" s="4">
        <f>100*X360/O360</f>
        <v>6.587078491845816</v>
      </c>
      <c r="AA360" s="4">
        <f>100*(X360/X347-1)</f>
        <v>7.3442136498516275</v>
      </c>
      <c r="AB360" s="2">
        <v>4292</v>
      </c>
      <c r="AC360" s="4">
        <f>100*AB360/AB$290</f>
        <v>45.15518148342977</v>
      </c>
      <c r="AD360" s="4">
        <f>100*AB360/O360</f>
        <v>4.884544037146206</v>
      </c>
      <c r="AE360" s="4">
        <f>100*(AB360/AB347-1)</f>
        <v>-1.4466130884041362</v>
      </c>
    </row>
    <row r="361" spans="1:31" ht="12.75" customHeight="1" hidden="1">
      <c r="A361" s="3"/>
      <c r="B361" s="21" t="s">
        <v>11</v>
      </c>
      <c r="C361" s="2">
        <v>9071</v>
      </c>
      <c r="D361" s="5">
        <f aca="true" t="shared" si="187" ref="D361:D371">100*C361/$C$290</f>
        <v>73.6162960558351</v>
      </c>
      <c r="E361" s="4">
        <f aca="true" t="shared" si="188" ref="E361:E372">100*C361/O361</f>
        <v>10.228105584809498</v>
      </c>
      <c r="F361" s="4">
        <f aca="true" t="shared" si="189" ref="F361:F372">100*(C361/C348-1)</f>
        <v>0.5988688033714107</v>
      </c>
      <c r="G361" s="2">
        <f t="shared" si="186"/>
        <v>24391</v>
      </c>
      <c r="H361" s="4">
        <f aca="true" t="shared" si="190" ref="H361:H371">100*G361/G$290</f>
        <v>57.853415559772294</v>
      </c>
      <c r="I361" s="4">
        <f aca="true" t="shared" si="191" ref="I361:I372">100*G361/O361</f>
        <v>27.502339689018683</v>
      </c>
      <c r="J361" s="4">
        <f aca="true" t="shared" si="192" ref="J361:J372">100*(G361/G348-1)</f>
        <v>-2.7006542205201822</v>
      </c>
      <c r="K361" s="2">
        <v>36331</v>
      </c>
      <c r="L361" s="3"/>
      <c r="M361" s="4">
        <f aca="true" t="shared" si="193" ref="M361:M372">100*K361/O361</f>
        <v>40.9654177049624</v>
      </c>
      <c r="N361" s="4">
        <f aca="true" t="shared" si="194" ref="N361:N372">100*(K361/K348-1)</f>
        <v>-2.4880562563744713</v>
      </c>
      <c r="O361" s="2">
        <v>88687</v>
      </c>
      <c r="P361" s="4">
        <f aca="true" t="shared" si="195" ref="P361:P371">100*O361/O$290</f>
        <v>41.56410809189498</v>
      </c>
      <c r="Q361" s="4">
        <f aca="true" t="shared" si="196" ref="Q361:Q372">100*(O361/O348-1)</f>
        <v>-1.1182963541085944</v>
      </c>
      <c r="R361" s="3"/>
      <c r="S361" s="21" t="s">
        <v>11</v>
      </c>
      <c r="T361" s="2">
        <v>5747</v>
      </c>
      <c r="U361" s="4">
        <f aca="true" t="shared" si="197" ref="U361:U371">100*T361/T$290</f>
        <v>67.94750532040672</v>
      </c>
      <c r="V361" s="4">
        <f aca="true" t="shared" si="198" ref="V361:V372">100*T361/O361</f>
        <v>6.480092911024164</v>
      </c>
      <c r="W361" s="4">
        <f aca="true" t="shared" si="199" ref="W361:W372">100*(T361/T348-1)</f>
        <v>-4.740593402950443</v>
      </c>
      <c r="X361" s="2">
        <v>5420</v>
      </c>
      <c r="Y361" s="4">
        <f aca="true" t="shared" si="200" ref="Y361:Y371">100*X361/X$290</f>
        <v>45.642105263157895</v>
      </c>
      <c r="Z361" s="4">
        <f aca="true" t="shared" si="201" ref="Z361:Z372">100*X361/O361</f>
        <v>6.111380472899072</v>
      </c>
      <c r="AA361" s="4">
        <f aca="true" t="shared" si="202" ref="AA361:AA372">100*(X361/X348-1)</f>
        <v>-5.935439083651506</v>
      </c>
      <c r="AB361" s="2">
        <v>4153</v>
      </c>
      <c r="AC361" s="4">
        <f aca="true" t="shared" si="203" ref="AC361:AC371">100*AB361/AB$290</f>
        <v>43.692793266701734</v>
      </c>
      <c r="AD361" s="4">
        <f aca="true" t="shared" si="204" ref="AD361:AD372">100*AB361/O361</f>
        <v>4.682760720285949</v>
      </c>
      <c r="AE361" s="4">
        <f aca="true" t="shared" si="205" ref="AE361:AE372">100*(AB361/AB348-1)</f>
        <v>-2.420112781954886</v>
      </c>
    </row>
    <row r="362" spans="1:31" ht="12.75" customHeight="1" hidden="1">
      <c r="A362" s="3"/>
      <c r="B362" s="24" t="s">
        <v>12</v>
      </c>
      <c r="C362" s="2">
        <v>12965</v>
      </c>
      <c r="D362" s="5">
        <f t="shared" si="187"/>
        <v>105.21830871611752</v>
      </c>
      <c r="E362" s="4">
        <f t="shared" si="188"/>
        <v>10.811734881083424</v>
      </c>
      <c r="F362" s="4">
        <f t="shared" si="189"/>
        <v>13.360146891667402</v>
      </c>
      <c r="G362" s="2">
        <f t="shared" si="186"/>
        <v>33804</v>
      </c>
      <c r="H362" s="4">
        <f t="shared" si="190"/>
        <v>80.18026565464896</v>
      </c>
      <c r="I362" s="4">
        <f t="shared" si="191"/>
        <v>28.18973281296908</v>
      </c>
      <c r="J362" s="4">
        <f t="shared" si="192"/>
        <v>7.824311824184238</v>
      </c>
      <c r="K362" s="2">
        <v>49548</v>
      </c>
      <c r="L362" s="3"/>
      <c r="M362" s="4">
        <f t="shared" si="193"/>
        <v>41.31892324627239</v>
      </c>
      <c r="N362" s="4">
        <f t="shared" si="194"/>
        <v>7.105337109011911</v>
      </c>
      <c r="O362" s="2">
        <v>119916</v>
      </c>
      <c r="P362" s="4">
        <f t="shared" si="195"/>
        <v>56.19991189179563</v>
      </c>
      <c r="Q362" s="4">
        <f t="shared" si="196"/>
        <v>6.583473322134226</v>
      </c>
      <c r="R362" s="3"/>
      <c r="S362" s="24" t="s">
        <v>12</v>
      </c>
      <c r="T362" s="2">
        <v>8129</v>
      </c>
      <c r="U362" s="4">
        <f t="shared" si="197"/>
        <v>96.11019153464176</v>
      </c>
      <c r="V362" s="4">
        <f t="shared" si="198"/>
        <v>6.778911905000167</v>
      </c>
      <c r="W362" s="4">
        <f t="shared" si="199"/>
        <v>0.95628415300546</v>
      </c>
      <c r="X362" s="2">
        <v>7443</v>
      </c>
      <c r="Y362" s="4">
        <f t="shared" si="200"/>
        <v>62.677894736842106</v>
      </c>
      <c r="Z362" s="4">
        <f t="shared" si="201"/>
        <v>6.206844791353948</v>
      </c>
      <c r="AA362" s="4">
        <f t="shared" si="202"/>
        <v>7.76024323150426</v>
      </c>
      <c r="AB362" s="2">
        <v>5267</v>
      </c>
      <c r="AC362" s="4">
        <f t="shared" si="203"/>
        <v>55.41294055760126</v>
      </c>
      <c r="AD362" s="4">
        <f t="shared" si="204"/>
        <v>4.392241235531539</v>
      </c>
      <c r="AE362" s="4">
        <f t="shared" si="205"/>
        <v>6.296670030272455</v>
      </c>
    </row>
    <row r="363" spans="1:31" ht="12.75" customHeight="1" hidden="1">
      <c r="A363" s="3"/>
      <c r="B363" s="24" t="s">
        <v>13</v>
      </c>
      <c r="C363" s="2">
        <v>14324</v>
      </c>
      <c r="D363" s="5">
        <f t="shared" si="187"/>
        <v>116.24736244116215</v>
      </c>
      <c r="E363" s="4">
        <f t="shared" si="188"/>
        <v>11.838897108049359</v>
      </c>
      <c r="F363" s="4">
        <f t="shared" si="189"/>
        <v>8.622127853188744</v>
      </c>
      <c r="G363" s="2">
        <f t="shared" si="186"/>
        <v>38392</v>
      </c>
      <c r="H363" s="4">
        <f t="shared" si="190"/>
        <v>91.06261859582543</v>
      </c>
      <c r="I363" s="4">
        <f t="shared" si="191"/>
        <v>31.731285798117217</v>
      </c>
      <c r="J363" s="4">
        <f t="shared" si="192"/>
        <v>8.448913872489472</v>
      </c>
      <c r="K363" s="2">
        <v>53135</v>
      </c>
      <c r="L363" s="3"/>
      <c r="M363" s="4">
        <f t="shared" si="193"/>
        <v>43.91648965625542</v>
      </c>
      <c r="N363" s="4">
        <f t="shared" si="194"/>
        <v>10.578123699325737</v>
      </c>
      <c r="O363" s="2">
        <v>120991</v>
      </c>
      <c r="P363" s="4">
        <f t="shared" si="195"/>
        <v>56.70372210297412</v>
      </c>
      <c r="Q363" s="4">
        <f t="shared" si="196"/>
        <v>14.291247095274983</v>
      </c>
      <c r="R363" s="3"/>
      <c r="S363" s="24" t="s">
        <v>13</v>
      </c>
      <c r="T363" s="2">
        <v>8857</v>
      </c>
      <c r="U363" s="4">
        <f t="shared" si="197"/>
        <v>104.71742728777488</v>
      </c>
      <c r="V363" s="4">
        <f t="shared" si="198"/>
        <v>7.320379201758809</v>
      </c>
      <c r="W363" s="4">
        <f t="shared" si="199"/>
        <v>-0.3599955000562538</v>
      </c>
      <c r="X363" s="2">
        <v>7911</v>
      </c>
      <c r="Y363" s="4">
        <f t="shared" si="200"/>
        <v>66.61894736842105</v>
      </c>
      <c r="Z363" s="4">
        <f t="shared" si="201"/>
        <v>6.538502863849377</v>
      </c>
      <c r="AA363" s="4">
        <f t="shared" si="202"/>
        <v>9.283050145047667</v>
      </c>
      <c r="AB363" s="2">
        <v>7300</v>
      </c>
      <c r="AC363" s="4">
        <f t="shared" si="203"/>
        <v>76.80168332456601</v>
      </c>
      <c r="AD363" s="4">
        <f t="shared" si="204"/>
        <v>6.033506624459671</v>
      </c>
      <c r="AE363" s="4">
        <f t="shared" si="205"/>
        <v>19.947420308905684</v>
      </c>
    </row>
    <row r="364" spans="1:31" ht="12.75" customHeight="1" hidden="1">
      <c r="A364" s="3"/>
      <c r="B364" s="24" t="s">
        <v>14</v>
      </c>
      <c r="C364" s="2">
        <v>12317</v>
      </c>
      <c r="D364" s="5">
        <f t="shared" si="187"/>
        <v>99.95942217172536</v>
      </c>
      <c r="E364" s="4">
        <f t="shared" si="188"/>
        <v>11.290987927067386</v>
      </c>
      <c r="F364" s="4">
        <f t="shared" si="189"/>
        <v>12.350633950560974</v>
      </c>
      <c r="G364" s="2">
        <f t="shared" si="186"/>
        <v>33172</v>
      </c>
      <c r="H364" s="4">
        <f t="shared" si="190"/>
        <v>78.68121442125238</v>
      </c>
      <c r="I364" s="4">
        <f t="shared" si="191"/>
        <v>30.40875631376791</v>
      </c>
      <c r="J364" s="4">
        <f t="shared" si="192"/>
        <v>7.788789601949642</v>
      </c>
      <c r="K364" s="2">
        <v>47052</v>
      </c>
      <c r="L364" s="3"/>
      <c r="M364" s="4">
        <f t="shared" si="193"/>
        <v>43.13254558288339</v>
      </c>
      <c r="N364" s="4">
        <f t="shared" si="194"/>
        <v>8.150599917252798</v>
      </c>
      <c r="O364" s="2">
        <v>109087</v>
      </c>
      <c r="P364" s="4">
        <f t="shared" si="195"/>
        <v>51.12478558774733</v>
      </c>
      <c r="Q364" s="4">
        <f t="shared" si="196"/>
        <v>9.493219845627276</v>
      </c>
      <c r="R364" s="3"/>
      <c r="S364" s="24" t="s">
        <v>14</v>
      </c>
      <c r="T364" s="2">
        <v>7799</v>
      </c>
      <c r="U364" s="4">
        <f t="shared" si="197"/>
        <v>92.208559943249</v>
      </c>
      <c r="V364" s="4">
        <f t="shared" si="198"/>
        <v>7.149339517999395</v>
      </c>
      <c r="W364" s="4">
        <f t="shared" si="199"/>
        <v>2.3088023088023046</v>
      </c>
      <c r="X364" s="2">
        <v>7306</v>
      </c>
      <c r="Y364" s="4">
        <f t="shared" si="200"/>
        <v>61.52421052631579</v>
      </c>
      <c r="Z364" s="4">
        <f t="shared" si="201"/>
        <v>6.697406657071879</v>
      </c>
      <c r="AA364" s="4">
        <f t="shared" si="202"/>
        <v>13.14852098497754</v>
      </c>
      <c r="AB364" s="2">
        <v>5750</v>
      </c>
      <c r="AC364" s="4">
        <f t="shared" si="203"/>
        <v>60.494476591267755</v>
      </c>
      <c r="AD364" s="4">
        <f t="shared" si="204"/>
        <v>5.27102221162925</v>
      </c>
      <c r="AE364" s="4">
        <f t="shared" si="205"/>
        <v>0.3140265177948409</v>
      </c>
    </row>
    <row r="365" spans="1:31" ht="12.75" customHeight="1" hidden="1">
      <c r="A365" s="3"/>
      <c r="B365" s="24" t="s">
        <v>15</v>
      </c>
      <c r="C365" s="2">
        <v>9825</v>
      </c>
      <c r="D365" s="5">
        <f t="shared" si="187"/>
        <v>79.73543255964941</v>
      </c>
      <c r="E365" s="4">
        <f t="shared" si="188"/>
        <v>10.208852867830425</v>
      </c>
      <c r="F365" s="4">
        <f t="shared" si="189"/>
        <v>9.874748378438824</v>
      </c>
      <c r="G365" s="2">
        <f t="shared" si="186"/>
        <v>28068</v>
      </c>
      <c r="H365" s="4">
        <f t="shared" si="190"/>
        <v>66.57495256166983</v>
      </c>
      <c r="I365" s="4">
        <f t="shared" si="191"/>
        <v>29.164588528678305</v>
      </c>
      <c r="J365" s="4">
        <f t="shared" si="192"/>
        <v>6.245741539859195</v>
      </c>
      <c r="K365" s="2">
        <v>40833</v>
      </c>
      <c r="L365" s="3"/>
      <c r="M365" s="4">
        <f t="shared" si="193"/>
        <v>42.4283042394015</v>
      </c>
      <c r="N365" s="4">
        <f t="shared" si="194"/>
        <v>4.4990403071017315</v>
      </c>
      <c r="O365" s="2">
        <v>96240</v>
      </c>
      <c r="P365" s="4">
        <f t="shared" si="195"/>
        <v>45.10390206866816</v>
      </c>
      <c r="Q365" s="4">
        <f t="shared" si="196"/>
        <v>4.688349831393457</v>
      </c>
      <c r="R365" s="3"/>
      <c r="S365" s="24" t="s">
        <v>15</v>
      </c>
      <c r="T365" s="2">
        <v>7017</v>
      </c>
      <c r="U365" s="4">
        <f t="shared" si="197"/>
        <v>82.96287538425159</v>
      </c>
      <c r="V365" s="4">
        <f t="shared" si="198"/>
        <v>7.291147132169576</v>
      </c>
      <c r="W365" s="4">
        <f t="shared" si="199"/>
        <v>8.824441687344908</v>
      </c>
      <c r="X365" s="2">
        <v>6211</v>
      </c>
      <c r="Y365" s="4">
        <f t="shared" si="200"/>
        <v>52.30315789473684</v>
      </c>
      <c r="Z365" s="4">
        <f t="shared" si="201"/>
        <v>6.453657522859518</v>
      </c>
      <c r="AA365" s="4">
        <f t="shared" si="202"/>
        <v>4.351478494623651</v>
      </c>
      <c r="AB365" s="2">
        <v>5015</v>
      </c>
      <c r="AC365" s="4">
        <f t="shared" si="203"/>
        <v>52.76170436612309</v>
      </c>
      <c r="AD365" s="4">
        <f t="shared" si="204"/>
        <v>5.210931005818787</v>
      </c>
      <c r="AE365" s="4">
        <f t="shared" si="205"/>
        <v>-1.2017336485421581</v>
      </c>
    </row>
    <row r="366" spans="1:31" ht="12.75" customHeight="1" hidden="1">
      <c r="A366" s="3"/>
      <c r="B366" s="24" t="s">
        <v>16</v>
      </c>
      <c r="C366" s="2">
        <v>12492</v>
      </c>
      <c r="D366" s="5">
        <f t="shared" si="187"/>
        <v>101.37964616133745</v>
      </c>
      <c r="E366" s="4">
        <f t="shared" si="188"/>
        <v>10.960971500772146</v>
      </c>
      <c r="F366" s="4">
        <f t="shared" si="189"/>
        <v>22.74737152402475</v>
      </c>
      <c r="G366" s="2">
        <f t="shared" si="186"/>
        <v>32759</v>
      </c>
      <c r="H366" s="4">
        <f t="shared" si="190"/>
        <v>77.70161290322581</v>
      </c>
      <c r="I366" s="4">
        <f t="shared" si="191"/>
        <v>28.744033412887827</v>
      </c>
      <c r="J366" s="4">
        <f t="shared" si="192"/>
        <v>12.527480076944219</v>
      </c>
      <c r="K366" s="2">
        <v>48243</v>
      </c>
      <c r="L366" s="3"/>
      <c r="M366" s="4">
        <f t="shared" si="193"/>
        <v>42.330303243015585</v>
      </c>
      <c r="N366" s="4">
        <f t="shared" si="194"/>
        <v>12.867604052125504</v>
      </c>
      <c r="O366" s="2">
        <v>113968</v>
      </c>
      <c r="P366" s="4">
        <f t="shared" si="195"/>
        <v>53.41231827682848</v>
      </c>
      <c r="Q366" s="4">
        <f t="shared" si="196"/>
        <v>15.885911840968014</v>
      </c>
      <c r="R366" s="3"/>
      <c r="S366" s="24" t="s">
        <v>16</v>
      </c>
      <c r="T366" s="2">
        <v>7495</v>
      </c>
      <c r="U366" s="4">
        <f t="shared" si="197"/>
        <v>88.61432962875384</v>
      </c>
      <c r="V366" s="4">
        <f t="shared" si="198"/>
        <v>6.576407412607048</v>
      </c>
      <c r="W366" s="4">
        <f t="shared" si="199"/>
        <v>9.448014018691598</v>
      </c>
      <c r="X366" s="2">
        <v>7257</v>
      </c>
      <c r="Y366" s="4">
        <f t="shared" si="200"/>
        <v>61.11157894736842</v>
      </c>
      <c r="Z366" s="4">
        <f t="shared" si="201"/>
        <v>6.367576863681033</v>
      </c>
      <c r="AA366" s="4">
        <f t="shared" si="202"/>
        <v>-1.0229132569558153</v>
      </c>
      <c r="AB366" s="2">
        <v>5515</v>
      </c>
      <c r="AC366" s="4">
        <f t="shared" si="203"/>
        <v>58.022093634928986</v>
      </c>
      <c r="AD366" s="4">
        <f t="shared" si="204"/>
        <v>4.839077635827601</v>
      </c>
      <c r="AE366" s="4">
        <f t="shared" si="205"/>
        <v>15.983175604626698</v>
      </c>
    </row>
    <row r="367" spans="1:31" ht="12.75" customHeight="1" hidden="1">
      <c r="A367" s="3"/>
      <c r="B367" s="24" t="s">
        <v>22</v>
      </c>
      <c r="C367" s="2">
        <v>10292</v>
      </c>
      <c r="D367" s="5">
        <f t="shared" si="187"/>
        <v>83.52540172049991</v>
      </c>
      <c r="E367" s="4">
        <f t="shared" si="188"/>
        <v>10.206368567716856</v>
      </c>
      <c r="F367" s="4">
        <f t="shared" si="189"/>
        <v>0.5470887065259777</v>
      </c>
      <c r="G367" s="2">
        <f t="shared" si="186"/>
        <v>28551</v>
      </c>
      <c r="H367" s="4">
        <f t="shared" si="190"/>
        <v>67.72058823529412</v>
      </c>
      <c r="I367" s="4">
        <f t="shared" si="191"/>
        <v>28.31345015321453</v>
      </c>
      <c r="J367" s="4">
        <f t="shared" si="192"/>
        <v>-3.5471774602209405</v>
      </c>
      <c r="K367" s="2">
        <v>41529</v>
      </c>
      <c r="L367" s="3"/>
      <c r="M367" s="4">
        <f t="shared" si="193"/>
        <v>41.183470680986524</v>
      </c>
      <c r="N367" s="4">
        <f t="shared" si="194"/>
        <v>-2.908376779744226</v>
      </c>
      <c r="O367" s="2">
        <v>100839</v>
      </c>
      <c r="P367" s="4">
        <f t="shared" si="195"/>
        <v>47.25927245118899</v>
      </c>
      <c r="Q367" s="4">
        <f t="shared" si="196"/>
        <v>1.904925520949119</v>
      </c>
      <c r="R367" s="3"/>
      <c r="S367" s="24" t="s">
        <v>22</v>
      </c>
      <c r="T367" s="2">
        <v>6592</v>
      </c>
      <c r="U367" s="4">
        <f t="shared" si="197"/>
        <v>77.9380468195791</v>
      </c>
      <c r="V367" s="4">
        <f t="shared" si="198"/>
        <v>6.537153283947679</v>
      </c>
      <c r="W367" s="4">
        <f t="shared" si="199"/>
        <v>-7.363687464867907</v>
      </c>
      <c r="X367" s="2">
        <v>6619</v>
      </c>
      <c r="Y367" s="4">
        <f t="shared" si="200"/>
        <v>55.73894736842105</v>
      </c>
      <c r="Z367" s="4">
        <f t="shared" si="201"/>
        <v>6.56392863872113</v>
      </c>
      <c r="AA367" s="4">
        <f t="shared" si="202"/>
        <v>-6.405542986425338</v>
      </c>
      <c r="AB367" s="2">
        <v>5048</v>
      </c>
      <c r="AC367" s="4">
        <f t="shared" si="203"/>
        <v>53.10889005786428</v>
      </c>
      <c r="AD367" s="4">
        <f t="shared" si="204"/>
        <v>5.005999662828866</v>
      </c>
      <c r="AE367" s="4">
        <f t="shared" si="205"/>
        <v>-2.491790612323741</v>
      </c>
    </row>
    <row r="368" spans="1:31" ht="12.75" customHeight="1" hidden="1">
      <c r="A368" s="3"/>
      <c r="B368" s="24" t="s">
        <v>23</v>
      </c>
      <c r="C368" s="2">
        <v>9399</v>
      </c>
      <c r="D368" s="5">
        <f t="shared" si="187"/>
        <v>76.27820159065087</v>
      </c>
      <c r="E368" s="4">
        <f t="shared" si="188"/>
        <v>9.965752335309023</v>
      </c>
      <c r="F368" s="4">
        <f t="shared" si="189"/>
        <v>0.8692852543464191</v>
      </c>
      <c r="G368" s="2">
        <f t="shared" si="186"/>
        <v>26038</v>
      </c>
      <c r="H368" s="4">
        <f t="shared" si="190"/>
        <v>61.75996204933586</v>
      </c>
      <c r="I368" s="4">
        <f t="shared" si="191"/>
        <v>27.608070997635533</v>
      </c>
      <c r="J368" s="4">
        <f t="shared" si="192"/>
        <v>3.1248762327220847</v>
      </c>
      <c r="K368" s="2">
        <v>38733</v>
      </c>
      <c r="L368" s="3"/>
      <c r="M368" s="4">
        <f t="shared" si="193"/>
        <v>41.068569550327105</v>
      </c>
      <c r="N368" s="4">
        <f t="shared" si="194"/>
        <v>6.048077976125277</v>
      </c>
      <c r="O368" s="2">
        <v>94313</v>
      </c>
      <c r="P368" s="4">
        <f t="shared" si="195"/>
        <v>44.20079297383936</v>
      </c>
      <c r="Q368" s="4">
        <f t="shared" si="196"/>
        <v>9.561813154898813</v>
      </c>
      <c r="R368" s="3"/>
      <c r="S368" s="24" t="s">
        <v>23</v>
      </c>
      <c r="T368" s="2">
        <v>6547</v>
      </c>
      <c r="U368" s="4">
        <f t="shared" si="197"/>
        <v>77.40600614802554</v>
      </c>
      <c r="V368" s="4">
        <f t="shared" si="198"/>
        <v>6.941778970025341</v>
      </c>
      <c r="W368" s="4">
        <f t="shared" si="199"/>
        <v>8.844555278470501</v>
      </c>
      <c r="X368" s="2">
        <v>5595</v>
      </c>
      <c r="Y368" s="4">
        <f t="shared" si="200"/>
        <v>47.11578947368421</v>
      </c>
      <c r="Z368" s="4">
        <f t="shared" si="201"/>
        <v>5.932374115975528</v>
      </c>
      <c r="AA368" s="4">
        <f t="shared" si="202"/>
        <v>-1.77317415730337</v>
      </c>
      <c r="AB368" s="2">
        <v>4497</v>
      </c>
      <c r="AC368" s="4">
        <f t="shared" si="203"/>
        <v>47.31194108364019</v>
      </c>
      <c r="AD368" s="4">
        <f t="shared" si="204"/>
        <v>4.768165576325639</v>
      </c>
      <c r="AE368" s="4">
        <f t="shared" si="205"/>
        <v>6.563981042654032</v>
      </c>
    </row>
    <row r="369" spans="1:31" ht="12.75" customHeight="1" hidden="1">
      <c r="A369" s="3"/>
      <c r="B369" s="25">
        <v>10</v>
      </c>
      <c r="C369" s="2">
        <v>12617</v>
      </c>
      <c r="D369" s="5">
        <f t="shared" si="187"/>
        <v>102.39409186820322</v>
      </c>
      <c r="E369" s="4">
        <f t="shared" si="188"/>
        <v>10.656610020608804</v>
      </c>
      <c r="F369" s="4">
        <f t="shared" si="189"/>
        <v>-2.7066625539790223</v>
      </c>
      <c r="G369" s="2">
        <f t="shared" si="186"/>
        <v>34379</v>
      </c>
      <c r="H369" s="4">
        <f t="shared" si="190"/>
        <v>81.54411764705883</v>
      </c>
      <c r="I369" s="4">
        <f t="shared" si="191"/>
        <v>29.037298557383696</v>
      </c>
      <c r="J369" s="4">
        <f t="shared" si="192"/>
        <v>2.94654888456356</v>
      </c>
      <c r="K369" s="2">
        <v>50328</v>
      </c>
      <c r="L369" s="3"/>
      <c r="M369" s="4">
        <f t="shared" si="193"/>
        <v>42.50819284435285</v>
      </c>
      <c r="N369" s="4">
        <f t="shared" si="194"/>
        <v>4.723459153522835</v>
      </c>
      <c r="O369" s="2">
        <v>118396</v>
      </c>
      <c r="P369" s="4">
        <f t="shared" si="195"/>
        <v>55.487547686222314</v>
      </c>
      <c r="Q369" s="4">
        <f t="shared" si="196"/>
        <v>5.248373217651037</v>
      </c>
      <c r="R369" s="3"/>
      <c r="S369" s="25">
        <v>10</v>
      </c>
      <c r="T369" s="2">
        <v>8984</v>
      </c>
      <c r="U369" s="4">
        <f t="shared" si="197"/>
        <v>106.21896429415938</v>
      </c>
      <c r="V369" s="4">
        <f t="shared" si="198"/>
        <v>7.588094192371364</v>
      </c>
      <c r="W369" s="4">
        <f t="shared" si="199"/>
        <v>12.20182340452105</v>
      </c>
      <c r="X369" s="2">
        <v>7223</v>
      </c>
      <c r="Y369" s="4">
        <f t="shared" si="200"/>
        <v>60.82526315789474</v>
      </c>
      <c r="Z369" s="4">
        <f t="shared" si="201"/>
        <v>6.100712861921011</v>
      </c>
      <c r="AA369" s="4">
        <f t="shared" si="202"/>
        <v>-0.3174165056582967</v>
      </c>
      <c r="AB369" s="2">
        <v>5555</v>
      </c>
      <c r="AC369" s="4">
        <f t="shared" si="203"/>
        <v>58.44292477643346</v>
      </c>
      <c r="AD369" s="4">
        <f t="shared" si="204"/>
        <v>4.691881482482517</v>
      </c>
      <c r="AE369" s="4">
        <f t="shared" si="205"/>
        <v>7.363741785852329</v>
      </c>
    </row>
    <row r="370" spans="1:31" ht="12.75" customHeight="1" hidden="1">
      <c r="A370" s="3"/>
      <c r="B370" s="25">
        <v>11</v>
      </c>
      <c r="C370" s="2">
        <v>10816</v>
      </c>
      <c r="D370" s="5">
        <f t="shared" si="187"/>
        <v>87.77795812368122</v>
      </c>
      <c r="E370" s="4">
        <f t="shared" si="188"/>
        <v>10.072545422374535</v>
      </c>
      <c r="F370" s="4">
        <f t="shared" si="189"/>
        <v>1.320843091334889</v>
      </c>
      <c r="G370" s="2">
        <f t="shared" si="186"/>
        <v>30368</v>
      </c>
      <c r="H370" s="4">
        <f t="shared" si="190"/>
        <v>72.0303605313093</v>
      </c>
      <c r="I370" s="4">
        <f t="shared" si="191"/>
        <v>28.28060830128235</v>
      </c>
      <c r="J370" s="4">
        <f t="shared" si="192"/>
        <v>-1.8392216439861664</v>
      </c>
      <c r="K370" s="2">
        <v>44681</v>
      </c>
      <c r="L370" s="3"/>
      <c r="M370" s="4">
        <f t="shared" si="193"/>
        <v>41.6097819912275</v>
      </c>
      <c r="N370" s="4">
        <f t="shared" si="194"/>
        <v>-1.6227046545422508</v>
      </c>
      <c r="O370" s="2">
        <v>107381</v>
      </c>
      <c r="P370" s="4">
        <f t="shared" si="195"/>
        <v>50.325250499123605</v>
      </c>
      <c r="Q370" s="4">
        <f t="shared" si="196"/>
        <v>2.1673976955938423</v>
      </c>
      <c r="R370" s="3"/>
      <c r="S370" s="25">
        <v>11</v>
      </c>
      <c r="T370" s="2">
        <v>7466</v>
      </c>
      <c r="U370" s="4">
        <f t="shared" si="197"/>
        <v>88.27145897375266</v>
      </c>
      <c r="V370" s="4">
        <f t="shared" si="198"/>
        <v>6.952812881235973</v>
      </c>
      <c r="W370" s="4">
        <f t="shared" si="199"/>
        <v>-9.29413194022598</v>
      </c>
      <c r="X370" s="2">
        <v>6357</v>
      </c>
      <c r="Y370" s="4">
        <f t="shared" si="200"/>
        <v>53.53263157894737</v>
      </c>
      <c r="Z370" s="4">
        <f t="shared" si="201"/>
        <v>5.920041720602341</v>
      </c>
      <c r="AA370" s="4">
        <f t="shared" si="202"/>
        <v>-4.535215497822498</v>
      </c>
      <c r="AB370" s="2">
        <v>5729</v>
      </c>
      <c r="AC370" s="4">
        <f t="shared" si="203"/>
        <v>60.273540241977905</v>
      </c>
      <c r="AD370" s="4">
        <f t="shared" si="204"/>
        <v>5.3352082770695</v>
      </c>
      <c r="AE370" s="4">
        <f t="shared" si="205"/>
        <v>6.645569620253156</v>
      </c>
    </row>
    <row r="371" spans="1:31" ht="12.75" customHeight="1" hidden="1">
      <c r="A371" s="3"/>
      <c r="B371" s="25">
        <v>12</v>
      </c>
      <c r="C371" s="2">
        <v>13116</v>
      </c>
      <c r="D371" s="5">
        <f t="shared" si="187"/>
        <v>106.44375913001136</v>
      </c>
      <c r="E371" s="4">
        <f t="shared" si="188"/>
        <v>10.608131606829449</v>
      </c>
      <c r="F371" s="4">
        <f t="shared" si="189"/>
        <v>6.27988007454825</v>
      </c>
      <c r="G371" s="2">
        <f t="shared" si="186"/>
        <v>35422</v>
      </c>
      <c r="H371" s="4">
        <f t="shared" si="190"/>
        <v>84.0180265654649</v>
      </c>
      <c r="I371" s="4">
        <f t="shared" si="191"/>
        <v>28.64907271859658</v>
      </c>
      <c r="J371" s="4">
        <f t="shared" si="192"/>
        <v>4.845345567559578</v>
      </c>
      <c r="K371" s="2">
        <v>51803</v>
      </c>
      <c r="L371" s="3"/>
      <c r="M371" s="4">
        <f t="shared" si="193"/>
        <v>41.89791412233806</v>
      </c>
      <c r="N371" s="4">
        <f t="shared" si="194"/>
        <v>3.7408631220586797</v>
      </c>
      <c r="O371" s="2">
        <v>123641</v>
      </c>
      <c r="P371" s="4">
        <f t="shared" si="195"/>
        <v>57.945672856111806</v>
      </c>
      <c r="Q371" s="4">
        <f t="shared" si="196"/>
        <v>2.796022547764343</v>
      </c>
      <c r="R371" s="3"/>
      <c r="S371" s="25">
        <v>12</v>
      </c>
      <c r="T371" s="2">
        <v>8068</v>
      </c>
      <c r="U371" s="4">
        <f t="shared" si="197"/>
        <v>95.38898084653583</v>
      </c>
      <c r="V371" s="4">
        <f t="shared" si="198"/>
        <v>6.525343534911558</v>
      </c>
      <c r="W371" s="4">
        <f t="shared" si="199"/>
        <v>-5.126999059266224</v>
      </c>
      <c r="X371" s="2">
        <v>8498</v>
      </c>
      <c r="Y371" s="4">
        <f t="shared" si="200"/>
        <v>71.56210526315789</v>
      </c>
      <c r="Z371" s="4">
        <f t="shared" si="201"/>
        <v>6.873124610768273</v>
      </c>
      <c r="AA371" s="4">
        <f t="shared" si="202"/>
        <v>12.675682842747271</v>
      </c>
      <c r="AB371" s="2">
        <v>5740</v>
      </c>
      <c r="AC371" s="4">
        <f t="shared" si="203"/>
        <v>60.38926880589164</v>
      </c>
      <c r="AD371" s="4">
        <f t="shared" si="204"/>
        <v>4.642472966087301</v>
      </c>
      <c r="AE371" s="4">
        <f t="shared" si="205"/>
        <v>6.3356798814375725</v>
      </c>
    </row>
    <row r="372" spans="1:31" ht="12.75" customHeight="1" hidden="1">
      <c r="A372" s="16"/>
      <c r="B372" s="6" t="s">
        <v>24</v>
      </c>
      <c r="C372" s="2">
        <f>SUM(C360:C371)</f>
        <v>136259</v>
      </c>
      <c r="D372" s="4">
        <f>100*C372/C$4</f>
        <v>99.04559067252058</v>
      </c>
      <c r="E372" s="4">
        <f t="shared" si="188"/>
        <v>10.634201391056779</v>
      </c>
      <c r="F372" s="4">
        <f t="shared" si="189"/>
        <v>6.470643391832964</v>
      </c>
      <c r="G372" s="2">
        <f>SUM(G360:G371)</f>
        <v>371374</v>
      </c>
      <c r="H372" s="4">
        <f>100*G372/G$4</f>
        <v>71.64969835178722</v>
      </c>
      <c r="I372" s="4">
        <f t="shared" si="191"/>
        <v>28.98352334453005</v>
      </c>
      <c r="J372" s="4">
        <f t="shared" si="192"/>
        <v>4.372777988561483</v>
      </c>
      <c r="K372" s="2">
        <f>SUM(K360:K371)</f>
        <v>540793</v>
      </c>
      <c r="L372" s="3"/>
      <c r="M372" s="4">
        <f t="shared" si="193"/>
        <v>42.20566474782413</v>
      </c>
      <c r="N372" s="4">
        <f t="shared" si="194"/>
        <v>4.713930540925704</v>
      </c>
      <c r="O372" s="2">
        <f>SUM(O360:O371)</f>
        <v>1281328</v>
      </c>
      <c r="P372" s="4">
        <f>100*O372/O5</f>
        <v>51.06703173635273</v>
      </c>
      <c r="Q372" s="4">
        <f t="shared" si="196"/>
        <v>6.4136646344451265</v>
      </c>
      <c r="R372" s="16"/>
      <c r="S372" s="6" t="s">
        <v>24</v>
      </c>
      <c r="T372" s="2">
        <f>SUM(T360:T371)</f>
        <v>89626</v>
      </c>
      <c r="U372" s="4">
        <f>100*T372/T$4</f>
        <v>83.07549705705149</v>
      </c>
      <c r="V372" s="4">
        <f t="shared" si="198"/>
        <v>6.99477417179676</v>
      </c>
      <c r="W372" s="4">
        <f t="shared" si="199"/>
        <v>1.8188014768531602</v>
      </c>
      <c r="X372" s="2">
        <f>SUM(X360:X371)</f>
        <v>81628</v>
      </c>
      <c r="Y372" s="4">
        <f>100*X372/X$4</f>
        <v>58.563813377528106</v>
      </c>
      <c r="Z372" s="4">
        <f t="shared" si="201"/>
        <v>6.3705780252987525</v>
      </c>
      <c r="AA372" s="4">
        <f t="shared" si="202"/>
        <v>2.992833350156454</v>
      </c>
      <c r="AB372" s="2">
        <f>SUM(AB360:AB371)</f>
        <v>63861</v>
      </c>
      <c r="AC372" s="4">
        <f>100*AB372/AB$4</f>
        <v>47.843480997010765</v>
      </c>
      <c r="AD372" s="4">
        <f t="shared" si="204"/>
        <v>4.983969756377758</v>
      </c>
      <c r="AE372" s="4">
        <f t="shared" si="205"/>
        <v>5.457758108197375</v>
      </c>
    </row>
    <row r="373" spans="1:31" ht="12.75" customHeight="1" hidden="1">
      <c r="A373" s="6">
        <v>26</v>
      </c>
      <c r="B373" s="21" t="s">
        <v>21</v>
      </c>
      <c r="C373" s="2">
        <v>10185</v>
      </c>
      <c r="D373" s="5">
        <f>100*C373/$C$290</f>
        <v>82.65703619542282</v>
      </c>
      <c r="E373" s="4">
        <f>100*C373/O373</f>
        <v>10.519738065235803</v>
      </c>
      <c r="F373" s="4">
        <f>100*(C373/C360-1)</f>
        <v>12.853185595567872</v>
      </c>
      <c r="G373" s="2">
        <f>T373+X373+AB373+C373</f>
        <v>27645</v>
      </c>
      <c r="H373" s="4">
        <f>100*G373/G$290</f>
        <v>65.57163187855788</v>
      </c>
      <c r="I373" s="4">
        <f>100*G373/O373</f>
        <v>28.55357474849718</v>
      </c>
      <c r="J373" s="4">
        <f>100*(G373/G360-1)</f>
        <v>6.204379562043805</v>
      </c>
      <c r="K373" s="2">
        <v>41855</v>
      </c>
      <c r="L373" s="3"/>
      <c r="M373" s="4">
        <f>100*K373/O373</f>
        <v>43.23059761614576</v>
      </c>
      <c r="N373" s="4">
        <f>100*(K373/K360-1)</f>
        <v>8.497291132021667</v>
      </c>
      <c r="O373" s="2">
        <v>96818</v>
      </c>
      <c r="P373" s="4">
        <f>100*O373/O$290</f>
        <v>45.37478793105064</v>
      </c>
      <c r="Q373" s="4">
        <f>100*(O373/O360-1)</f>
        <v>10.184479167852146</v>
      </c>
      <c r="R373" s="6">
        <v>26</v>
      </c>
      <c r="S373" s="21" t="s">
        <v>21</v>
      </c>
      <c r="T373" s="2">
        <v>6690</v>
      </c>
      <c r="U373" s="4">
        <f>100*T373/T$290</f>
        <v>79.0967131709624</v>
      </c>
      <c r="V373" s="4">
        <f>100*T373/O373</f>
        <v>6.90987213121527</v>
      </c>
      <c r="W373" s="4">
        <f>100*(T373/T360-1)</f>
        <v>-3.3935018050541554</v>
      </c>
      <c r="X373" s="2">
        <v>5627</v>
      </c>
      <c r="Y373" s="4">
        <f>100*X373/X$290</f>
        <v>47.385263157894734</v>
      </c>
      <c r="Z373" s="4">
        <f>100*X373/O373</f>
        <v>5.81193579706253</v>
      </c>
      <c r="AA373" s="4">
        <f>100*(X373/X360-1)</f>
        <v>-2.781617138908088</v>
      </c>
      <c r="AB373" s="2">
        <v>5143</v>
      </c>
      <c r="AC373" s="4">
        <f>100*AB373/AB$290</f>
        <v>54.1083640189374</v>
      </c>
      <c r="AD373" s="4">
        <f>100*AB373/O373</f>
        <v>5.312028754983578</v>
      </c>
      <c r="AE373" s="4">
        <f>100*(AB373/AB360-1)</f>
        <v>19.82758620689655</v>
      </c>
    </row>
    <row r="374" spans="1:31" ht="12.75" customHeight="1" hidden="1">
      <c r="A374" s="3"/>
      <c r="B374" s="21" t="s">
        <v>11</v>
      </c>
      <c r="C374" s="2">
        <v>9493</v>
      </c>
      <c r="D374" s="5">
        <f aca="true" t="shared" si="206" ref="D374:D384">100*C374/$C$290</f>
        <v>77.04106476221392</v>
      </c>
      <c r="E374" s="4">
        <f aca="true" t="shared" si="207" ref="E374:E385">100*C374/O374</f>
        <v>9.993893965553543</v>
      </c>
      <c r="F374" s="4">
        <f aca="true" t="shared" si="208" ref="F374:F385">100*(C374/C361-1)</f>
        <v>4.652188292360271</v>
      </c>
      <c r="G374" s="2">
        <f aca="true" t="shared" si="209" ref="G374:G384">T374+X374+AB374+C374</f>
        <v>25704</v>
      </c>
      <c r="H374" s="4">
        <f aca="true" t="shared" si="210" ref="H374:H384">100*G374/G$290</f>
        <v>60.96774193548387</v>
      </c>
      <c r="I374" s="4">
        <f aca="true" t="shared" si="211" ref="I374:I385">100*G374/O374</f>
        <v>27.060260243399167</v>
      </c>
      <c r="J374" s="4">
        <f aca="true" t="shared" si="212" ref="J374:J384">100*(G374/G361-1)</f>
        <v>5.383133122873196</v>
      </c>
      <c r="K374" s="2">
        <v>38904</v>
      </c>
      <c r="L374" s="3"/>
      <c r="M374" s="4">
        <f aca="true" t="shared" si="213" ref="M374:M385">100*K374/O374</f>
        <v>40.95675243188613</v>
      </c>
      <c r="N374" s="4">
        <f aca="true" t="shared" si="214" ref="N374:N385">100*(K374/K361-1)</f>
        <v>7.082106190305804</v>
      </c>
      <c r="O374" s="2">
        <v>94988</v>
      </c>
      <c r="P374" s="4">
        <f aca="true" t="shared" si="215" ref="P374:P384">100*O374/O$290</f>
        <v>44.5171389203933</v>
      </c>
      <c r="Q374" s="4">
        <f aca="true" t="shared" si="216" ref="Q374:Q385">100*(O374/O361-1)</f>
        <v>7.1047616899883925</v>
      </c>
      <c r="R374" s="3"/>
      <c r="S374" s="21" t="s">
        <v>11</v>
      </c>
      <c r="T374" s="2">
        <v>6000</v>
      </c>
      <c r="U374" s="4">
        <f aca="true" t="shared" si="217" ref="U374:U384">100*T374/T$290</f>
        <v>70.93875620714117</v>
      </c>
      <c r="V374" s="4">
        <f aca="true" t="shared" si="218" ref="V374:V385">100*T374/O374</f>
        <v>6.316587358403167</v>
      </c>
      <c r="W374" s="4">
        <f aca="true" t="shared" si="219" ref="W374:W385">100*(T374/T361-1)</f>
        <v>4.402296850530707</v>
      </c>
      <c r="X374" s="2">
        <v>5756</v>
      </c>
      <c r="Y374" s="4">
        <f aca="true" t="shared" si="220" ref="Y374:Y384">100*X374/X$290</f>
        <v>48.47157894736842</v>
      </c>
      <c r="Z374" s="4">
        <f aca="true" t="shared" si="221" ref="Z374:Z385">100*X374/O374</f>
        <v>6.059712805828105</v>
      </c>
      <c r="AA374" s="4">
        <f aca="true" t="shared" si="222" ref="AA374:AA385">100*(X374/X361-1)</f>
        <v>6.199261992619931</v>
      </c>
      <c r="AB374" s="2">
        <v>4455</v>
      </c>
      <c r="AC374" s="4">
        <f aca="true" t="shared" si="223" ref="AC374:AC383">100*AB374/AB$290</f>
        <v>46.87006838506049</v>
      </c>
      <c r="AD374" s="4">
        <f aca="true" t="shared" si="224" ref="AD374:AD385">100*AB374/O374</f>
        <v>4.6900661136143516</v>
      </c>
      <c r="AE374" s="4">
        <f aca="true" t="shared" si="225" ref="AE374:AE385">100*(AB374/AB361-1)</f>
        <v>7.271851673489049</v>
      </c>
    </row>
    <row r="375" spans="1:31" ht="12.75" customHeight="1" hidden="1">
      <c r="A375" s="3"/>
      <c r="B375" s="24" t="s">
        <v>12</v>
      </c>
      <c r="C375" s="2">
        <v>12920</v>
      </c>
      <c r="D375" s="5">
        <f t="shared" si="206"/>
        <v>104.85310826164584</v>
      </c>
      <c r="E375" s="4">
        <f t="shared" si="207"/>
        <v>10.340632603406325</v>
      </c>
      <c r="F375" s="4">
        <f t="shared" si="208"/>
        <v>-0.34708831469340007</v>
      </c>
      <c r="G375" s="2">
        <f t="shared" si="209"/>
        <v>35650</v>
      </c>
      <c r="H375" s="4">
        <f t="shared" si="210"/>
        <v>84.55882352941177</v>
      </c>
      <c r="I375" s="4">
        <f t="shared" si="211"/>
        <v>28.532782686643618</v>
      </c>
      <c r="J375" s="4">
        <f t="shared" si="212"/>
        <v>5.46089220210626</v>
      </c>
      <c r="K375" s="2">
        <v>51904</v>
      </c>
      <c r="L375" s="3"/>
      <c r="M375" s="4">
        <f t="shared" si="213"/>
        <v>41.54181073120758</v>
      </c>
      <c r="N375" s="4">
        <f t="shared" si="214"/>
        <v>4.7549850649874825</v>
      </c>
      <c r="O375" s="2">
        <v>124944</v>
      </c>
      <c r="P375" s="4">
        <f t="shared" si="215"/>
        <v>58.55633769812629</v>
      </c>
      <c r="Q375" s="4">
        <f t="shared" si="216"/>
        <v>4.192935054538172</v>
      </c>
      <c r="R375" s="3"/>
      <c r="S375" s="24" t="s">
        <v>12</v>
      </c>
      <c r="T375" s="2">
        <v>8837</v>
      </c>
      <c r="U375" s="4">
        <f t="shared" si="217"/>
        <v>104.48096476708442</v>
      </c>
      <c r="V375" s="4">
        <f t="shared" si="218"/>
        <v>7.0727686003329495</v>
      </c>
      <c r="W375" s="4">
        <f t="shared" si="219"/>
        <v>8.70955837126337</v>
      </c>
      <c r="X375" s="2">
        <v>7775</v>
      </c>
      <c r="Y375" s="4">
        <f t="shared" si="220"/>
        <v>65.47368421052632</v>
      </c>
      <c r="Z375" s="4">
        <f t="shared" si="221"/>
        <v>6.2227878089384046</v>
      </c>
      <c r="AA375" s="4">
        <f t="shared" si="222"/>
        <v>4.460566975681846</v>
      </c>
      <c r="AB375" s="2">
        <v>6118</v>
      </c>
      <c r="AC375" s="4">
        <f t="shared" si="223"/>
        <v>64.3661230931089</v>
      </c>
      <c r="AD375" s="4">
        <f t="shared" si="224"/>
        <v>4.896593673965937</v>
      </c>
      <c r="AE375" s="4">
        <f t="shared" si="225"/>
        <v>16.157205240174676</v>
      </c>
    </row>
    <row r="376" spans="1:31" ht="12.75" customHeight="1" hidden="1">
      <c r="A376" s="3"/>
      <c r="B376" s="24" t="s">
        <v>13</v>
      </c>
      <c r="C376" s="2">
        <v>16637</v>
      </c>
      <c r="D376" s="5">
        <f t="shared" si="206"/>
        <v>135.01866580100634</v>
      </c>
      <c r="E376" s="4">
        <f t="shared" si="207"/>
        <v>13.45992039092586</v>
      </c>
      <c r="F376" s="4">
        <f t="shared" si="208"/>
        <v>16.147724099413562</v>
      </c>
      <c r="G376" s="2">
        <f t="shared" si="209"/>
        <v>39544</v>
      </c>
      <c r="H376" s="4">
        <f t="shared" si="210"/>
        <v>93.79506641366224</v>
      </c>
      <c r="I376" s="4">
        <f t="shared" si="211"/>
        <v>31.992492152357528</v>
      </c>
      <c r="J376" s="4">
        <f t="shared" si="212"/>
        <v>3.000625130235468</v>
      </c>
      <c r="K376" s="2">
        <v>53902</v>
      </c>
      <c r="L376" s="3"/>
      <c r="M376" s="4">
        <f t="shared" si="213"/>
        <v>43.60862108022394</v>
      </c>
      <c r="N376" s="4">
        <f t="shared" si="214"/>
        <v>1.4434929895549065</v>
      </c>
      <c r="O376" s="2">
        <v>123604</v>
      </c>
      <c r="P376" s="4">
        <f t="shared" si="215"/>
        <v>57.92833241163403</v>
      </c>
      <c r="Q376" s="4">
        <f t="shared" si="216"/>
        <v>2.1596647684538617</v>
      </c>
      <c r="R376" s="3"/>
      <c r="S376" s="24" t="s">
        <v>13</v>
      </c>
      <c r="T376" s="2">
        <v>9149</v>
      </c>
      <c r="U376" s="4">
        <f t="shared" si="217"/>
        <v>108.16978008985576</v>
      </c>
      <c r="V376" s="4">
        <f t="shared" si="218"/>
        <v>7.401864017345717</v>
      </c>
      <c r="W376" s="4">
        <f t="shared" si="219"/>
        <v>3.2968273681833526</v>
      </c>
      <c r="X376" s="2">
        <v>7343</v>
      </c>
      <c r="Y376" s="4">
        <f t="shared" si="220"/>
        <v>61.83578947368421</v>
      </c>
      <c r="Z376" s="4">
        <f t="shared" si="221"/>
        <v>5.940746254166532</v>
      </c>
      <c r="AA376" s="4">
        <f t="shared" si="222"/>
        <v>-7.179876121855644</v>
      </c>
      <c r="AB376" s="2">
        <v>6415</v>
      </c>
      <c r="AC376" s="4">
        <f t="shared" si="223"/>
        <v>67.49079431877959</v>
      </c>
      <c r="AD376" s="4">
        <f t="shared" si="224"/>
        <v>5.18996148991942</v>
      </c>
      <c r="AE376" s="4">
        <f t="shared" si="225"/>
        <v>-12.123287671232873</v>
      </c>
    </row>
    <row r="377" spans="1:31" ht="12.75" customHeight="1" hidden="1">
      <c r="A377" s="3"/>
      <c r="B377" s="24" t="s">
        <v>14</v>
      </c>
      <c r="C377" s="2">
        <v>10574</v>
      </c>
      <c r="D377" s="5">
        <f t="shared" si="206"/>
        <v>85.81399123518909</v>
      </c>
      <c r="E377" s="4">
        <f t="shared" si="207"/>
        <v>10.748884348347616</v>
      </c>
      <c r="F377" s="4">
        <f t="shared" si="208"/>
        <v>-14.151173175286191</v>
      </c>
      <c r="G377" s="2">
        <f t="shared" si="209"/>
        <v>29293</v>
      </c>
      <c r="H377" s="4">
        <f t="shared" si="210"/>
        <v>69.48055028462998</v>
      </c>
      <c r="I377" s="4">
        <f t="shared" si="211"/>
        <v>29.77747959297775</v>
      </c>
      <c r="J377" s="4">
        <f t="shared" si="212"/>
        <v>-11.693597009526101</v>
      </c>
      <c r="K377" s="2">
        <v>41958</v>
      </c>
      <c r="L377" s="3"/>
      <c r="M377" s="4">
        <f t="shared" si="213"/>
        <v>42.65194718062883</v>
      </c>
      <c r="N377" s="4">
        <f t="shared" si="214"/>
        <v>-10.826319816373376</v>
      </c>
      <c r="O377" s="2">
        <v>98373</v>
      </c>
      <c r="P377" s="4">
        <f t="shared" si="215"/>
        <v>46.1035552597786</v>
      </c>
      <c r="Q377" s="4">
        <f t="shared" si="216"/>
        <v>-9.821518604416656</v>
      </c>
      <c r="R377" s="3"/>
      <c r="S377" s="24" t="s">
        <v>14</v>
      </c>
      <c r="T377" s="2">
        <v>7066</v>
      </c>
      <c r="U377" s="4">
        <f t="shared" si="217"/>
        <v>83.54220855994325</v>
      </c>
      <c r="V377" s="4">
        <f t="shared" si="218"/>
        <v>7.182865217081923</v>
      </c>
      <c r="W377" s="4">
        <f t="shared" si="219"/>
        <v>-9.398640851391205</v>
      </c>
      <c r="X377" s="2">
        <v>6180</v>
      </c>
      <c r="Y377" s="4">
        <f t="shared" si="220"/>
        <v>52.04210526315789</v>
      </c>
      <c r="Z377" s="4">
        <f t="shared" si="221"/>
        <v>6.282211582446403</v>
      </c>
      <c r="AA377" s="4">
        <f t="shared" si="222"/>
        <v>-15.411990145086229</v>
      </c>
      <c r="AB377" s="2">
        <v>5473</v>
      </c>
      <c r="AC377" s="4">
        <f t="shared" si="223"/>
        <v>57.58022093634929</v>
      </c>
      <c r="AD377" s="4">
        <f t="shared" si="224"/>
        <v>5.563518445101806</v>
      </c>
      <c r="AE377" s="4">
        <f t="shared" si="225"/>
        <v>-4.817391304347829</v>
      </c>
    </row>
    <row r="378" spans="1:31" ht="12.75" customHeight="1" hidden="1">
      <c r="A378" s="3"/>
      <c r="B378" s="24" t="s">
        <v>15</v>
      </c>
      <c r="C378" s="2">
        <v>10081</v>
      </c>
      <c r="D378" s="5">
        <f t="shared" si="206"/>
        <v>81.81301736731051</v>
      </c>
      <c r="E378" s="4">
        <f t="shared" si="207"/>
        <v>10.190548395248927</v>
      </c>
      <c r="F378" s="4">
        <f t="shared" si="208"/>
        <v>2.6055979643765825</v>
      </c>
      <c r="G378" s="2">
        <f t="shared" si="209"/>
        <v>27991</v>
      </c>
      <c r="H378" s="4">
        <f t="shared" si="210"/>
        <v>66.39231499051233</v>
      </c>
      <c r="I378" s="4">
        <f t="shared" si="211"/>
        <v>28.295173110942635</v>
      </c>
      <c r="J378" s="4">
        <f t="shared" si="212"/>
        <v>-0.2743337608664631</v>
      </c>
      <c r="K378" s="2">
        <v>41536</v>
      </c>
      <c r="L378" s="3"/>
      <c r="M378" s="4">
        <f t="shared" si="213"/>
        <v>41.98736416477129</v>
      </c>
      <c r="N378" s="4">
        <f t="shared" si="214"/>
        <v>1.721646707320068</v>
      </c>
      <c r="O378" s="2">
        <v>98925</v>
      </c>
      <c r="P378" s="4">
        <f t="shared" si="215"/>
        <v>46.362255944960495</v>
      </c>
      <c r="Q378" s="4">
        <f t="shared" si="216"/>
        <v>2.7899002493765535</v>
      </c>
      <c r="R378" s="3"/>
      <c r="S378" s="24" t="s">
        <v>15</v>
      </c>
      <c r="T378" s="2">
        <v>6711</v>
      </c>
      <c r="U378" s="4">
        <f t="shared" si="217"/>
        <v>79.3449988176874</v>
      </c>
      <c r="V378" s="4">
        <f t="shared" si="218"/>
        <v>6.783927217589083</v>
      </c>
      <c r="W378" s="4">
        <f t="shared" si="219"/>
        <v>-4.360837964942288</v>
      </c>
      <c r="X378" s="2">
        <v>5759</v>
      </c>
      <c r="Y378" s="4">
        <f t="shared" si="220"/>
        <v>48.496842105263156</v>
      </c>
      <c r="Z378" s="4">
        <f t="shared" si="221"/>
        <v>5.821582006570634</v>
      </c>
      <c r="AA378" s="4">
        <f t="shared" si="222"/>
        <v>-7.277411044920301</v>
      </c>
      <c r="AB378" s="2">
        <v>5440</v>
      </c>
      <c r="AC378" s="4">
        <f t="shared" si="223"/>
        <v>57.233035244608104</v>
      </c>
      <c r="AD378" s="4">
        <f t="shared" si="224"/>
        <v>5.49911549153399</v>
      </c>
      <c r="AE378" s="4">
        <f t="shared" si="225"/>
        <v>8.47457627118644</v>
      </c>
    </row>
    <row r="379" spans="1:31" ht="12.75" customHeight="1" hidden="1">
      <c r="A379" s="3"/>
      <c r="B379" s="24" t="s">
        <v>16</v>
      </c>
      <c r="C379" s="2">
        <v>11145</v>
      </c>
      <c r="D379" s="5">
        <f t="shared" si="206"/>
        <v>90.44797922415192</v>
      </c>
      <c r="E379" s="4">
        <f t="shared" si="207"/>
        <v>10.380091087744134</v>
      </c>
      <c r="F379" s="4">
        <f t="shared" si="208"/>
        <v>-10.782901056676275</v>
      </c>
      <c r="G379" s="2">
        <f t="shared" si="209"/>
        <v>30410</v>
      </c>
      <c r="H379" s="4">
        <f t="shared" si="210"/>
        <v>72.12998102466793</v>
      </c>
      <c r="I379" s="4">
        <f t="shared" si="211"/>
        <v>28.32288649423949</v>
      </c>
      <c r="J379" s="4">
        <f t="shared" si="212"/>
        <v>-7.170548551543088</v>
      </c>
      <c r="K379" s="2">
        <v>44858</v>
      </c>
      <c r="L379" s="3"/>
      <c r="M379" s="4">
        <f t="shared" si="213"/>
        <v>41.779284523465805</v>
      </c>
      <c r="N379" s="4">
        <f t="shared" si="214"/>
        <v>-7.016561988267734</v>
      </c>
      <c r="O379" s="2">
        <v>107369</v>
      </c>
      <c r="P379" s="4">
        <f t="shared" si="215"/>
        <v>50.31962657118487</v>
      </c>
      <c r="Q379" s="4">
        <f t="shared" si="216"/>
        <v>-5.790221816650288</v>
      </c>
      <c r="R379" s="3"/>
      <c r="S379" s="24" t="s">
        <v>16</v>
      </c>
      <c r="T379" s="2">
        <v>6919</v>
      </c>
      <c r="U379" s="4">
        <f t="shared" si="217"/>
        <v>81.80420903286829</v>
      </c>
      <c r="V379" s="4">
        <f t="shared" si="218"/>
        <v>6.444131918896516</v>
      </c>
      <c r="W379" s="4">
        <f t="shared" si="219"/>
        <v>-7.6851234156104065</v>
      </c>
      <c r="X379" s="2">
        <v>7002</v>
      </c>
      <c r="Y379" s="4">
        <f t="shared" si="220"/>
        <v>58.96421052631579</v>
      </c>
      <c r="Z379" s="4">
        <f t="shared" si="221"/>
        <v>6.52143542363252</v>
      </c>
      <c r="AA379" s="4">
        <f t="shared" si="222"/>
        <v>-3.5138486978090078</v>
      </c>
      <c r="AB379" s="2">
        <v>5344</v>
      </c>
      <c r="AC379" s="4">
        <f t="shared" si="223"/>
        <v>56.22304050499737</v>
      </c>
      <c r="AD379" s="4">
        <f t="shared" si="224"/>
        <v>4.977228063966321</v>
      </c>
      <c r="AE379" s="4">
        <f t="shared" si="225"/>
        <v>-3.1006346328195877</v>
      </c>
    </row>
    <row r="380" spans="1:31" ht="12.75" customHeight="1" hidden="1">
      <c r="A380" s="3"/>
      <c r="B380" s="24" t="s">
        <v>22</v>
      </c>
      <c r="C380" s="2">
        <v>8547</v>
      </c>
      <c r="D380" s="5">
        <f t="shared" si="206"/>
        <v>69.36373965265379</v>
      </c>
      <c r="E380" s="4">
        <f t="shared" si="207"/>
        <v>9.438150135824554</v>
      </c>
      <c r="F380" s="4">
        <f t="shared" si="208"/>
        <v>-16.95491643995336</v>
      </c>
      <c r="G380" s="2">
        <f t="shared" si="209"/>
        <v>24641</v>
      </c>
      <c r="H380" s="4">
        <f t="shared" si="210"/>
        <v>58.44639468690702</v>
      </c>
      <c r="I380" s="4">
        <f t="shared" si="211"/>
        <v>27.21018573731752</v>
      </c>
      <c r="J380" s="4">
        <f t="shared" si="212"/>
        <v>-13.69479177611993</v>
      </c>
      <c r="K380" s="2">
        <v>36851</v>
      </c>
      <c r="L380" s="3"/>
      <c r="M380" s="4">
        <f t="shared" si="213"/>
        <v>40.693257359924026</v>
      </c>
      <c r="N380" s="4">
        <f t="shared" si="214"/>
        <v>-11.264417635868906</v>
      </c>
      <c r="O380" s="2">
        <v>90558</v>
      </c>
      <c r="P380" s="4">
        <f t="shared" si="215"/>
        <v>42.440972189676344</v>
      </c>
      <c r="Q380" s="4">
        <f t="shared" si="216"/>
        <v>-10.195460089846186</v>
      </c>
      <c r="R380" s="3"/>
      <c r="S380" s="24" t="s">
        <v>22</v>
      </c>
      <c r="T380" s="2">
        <v>5816</v>
      </c>
      <c r="U380" s="4">
        <f t="shared" si="217"/>
        <v>68.76330101678884</v>
      </c>
      <c r="V380" s="4">
        <f t="shared" si="218"/>
        <v>6.422403321628128</v>
      </c>
      <c r="W380" s="4">
        <f t="shared" si="219"/>
        <v>-11.771844660194175</v>
      </c>
      <c r="X380" s="2">
        <v>5599</v>
      </c>
      <c r="Y380" s="4">
        <f t="shared" si="220"/>
        <v>47.14947368421053</v>
      </c>
      <c r="Z380" s="4">
        <f t="shared" si="221"/>
        <v>6.182777888204245</v>
      </c>
      <c r="AA380" s="4">
        <f t="shared" si="222"/>
        <v>-15.41018280707055</v>
      </c>
      <c r="AB380" s="2">
        <v>4679</v>
      </c>
      <c r="AC380" s="4">
        <f t="shared" si="223"/>
        <v>49.226722777485534</v>
      </c>
      <c r="AD380" s="4">
        <f t="shared" si="224"/>
        <v>5.166854391660594</v>
      </c>
      <c r="AE380" s="4">
        <f t="shared" si="225"/>
        <v>-7.3098256735340765</v>
      </c>
    </row>
    <row r="381" spans="1:31" ht="12.75" customHeight="1" hidden="1">
      <c r="A381" s="3"/>
      <c r="B381" s="24" t="s">
        <v>23</v>
      </c>
      <c r="C381" s="2">
        <v>9760</v>
      </c>
      <c r="D381" s="5">
        <f t="shared" si="206"/>
        <v>79.20792079207921</v>
      </c>
      <c r="E381" s="4">
        <f t="shared" si="207"/>
        <v>10.196512709075524</v>
      </c>
      <c r="F381" s="4">
        <f t="shared" si="208"/>
        <v>3.8408341312905714</v>
      </c>
      <c r="G381" s="2">
        <f t="shared" si="209"/>
        <v>26363</v>
      </c>
      <c r="H381" s="4">
        <f t="shared" si="210"/>
        <v>62.530834914611006</v>
      </c>
      <c r="I381" s="4">
        <f t="shared" si="211"/>
        <v>27.542076285794877</v>
      </c>
      <c r="J381" s="4">
        <f t="shared" si="212"/>
        <v>1.2481757431446416</v>
      </c>
      <c r="K381" s="2">
        <v>39156</v>
      </c>
      <c r="L381" s="3"/>
      <c r="M381" s="4">
        <f t="shared" si="213"/>
        <v>40.90723889718865</v>
      </c>
      <c r="N381" s="4">
        <f t="shared" si="214"/>
        <v>1.092092014561219</v>
      </c>
      <c r="O381" s="2">
        <v>95719</v>
      </c>
      <c r="P381" s="4">
        <f t="shared" si="215"/>
        <v>44.85972986399467</v>
      </c>
      <c r="Q381" s="4">
        <f t="shared" si="216"/>
        <v>1.4907806983130545</v>
      </c>
      <c r="R381" s="3"/>
      <c r="S381" s="24" t="s">
        <v>23</v>
      </c>
      <c r="T381" s="2">
        <v>6193</v>
      </c>
      <c r="U381" s="4">
        <f t="shared" si="217"/>
        <v>73.2206195318042</v>
      </c>
      <c r="V381" s="4">
        <f t="shared" si="218"/>
        <v>6.469979836814008</v>
      </c>
      <c r="W381" s="4">
        <f t="shared" si="219"/>
        <v>-5.4070566671758025</v>
      </c>
      <c r="X381" s="2">
        <v>5628</v>
      </c>
      <c r="Y381" s="4">
        <f t="shared" si="220"/>
        <v>47.39368421052632</v>
      </c>
      <c r="Z381" s="4">
        <f t="shared" si="221"/>
        <v>5.879710402323468</v>
      </c>
      <c r="AA381" s="4">
        <f t="shared" si="222"/>
        <v>0.5898123324396876</v>
      </c>
      <c r="AB381" s="2">
        <v>4782</v>
      </c>
      <c r="AC381" s="4">
        <f t="shared" si="223"/>
        <v>50.31036296685955</v>
      </c>
      <c r="AD381" s="4">
        <f t="shared" si="224"/>
        <v>4.99587333758188</v>
      </c>
      <c r="AE381" s="4">
        <f t="shared" si="225"/>
        <v>6.337558372248164</v>
      </c>
    </row>
    <row r="382" spans="1:31" ht="12.75" customHeight="1" hidden="1">
      <c r="A382" s="3"/>
      <c r="B382" s="25">
        <v>10</v>
      </c>
      <c r="C382" s="2">
        <v>12232</v>
      </c>
      <c r="D382" s="5">
        <f t="shared" si="206"/>
        <v>99.26959909105665</v>
      </c>
      <c r="E382" s="4">
        <f t="shared" si="207"/>
        <v>10.511751815408413</v>
      </c>
      <c r="F382" s="4">
        <f t="shared" si="208"/>
        <v>-3.051438535309503</v>
      </c>
      <c r="G382" s="2">
        <f t="shared" si="209"/>
        <v>33980</v>
      </c>
      <c r="H382" s="4">
        <f t="shared" si="210"/>
        <v>80.5977229601518</v>
      </c>
      <c r="I382" s="4">
        <f t="shared" si="211"/>
        <v>29.20122029819963</v>
      </c>
      <c r="J382" s="4">
        <f t="shared" si="212"/>
        <v>-1.1605922219959819</v>
      </c>
      <c r="K382" s="2">
        <v>48932</v>
      </c>
      <c r="L382" s="3"/>
      <c r="M382" s="4">
        <f t="shared" si="213"/>
        <v>42.05044472135092</v>
      </c>
      <c r="N382" s="4">
        <f t="shared" si="214"/>
        <v>-2.7738038467652215</v>
      </c>
      <c r="O382" s="2">
        <v>116365</v>
      </c>
      <c r="P382" s="4">
        <f t="shared" si="215"/>
        <v>54.53569788259113</v>
      </c>
      <c r="Q382" s="4">
        <f t="shared" si="216"/>
        <v>-1.7154295753234905</v>
      </c>
      <c r="R382" s="3"/>
      <c r="S382" s="25">
        <v>10</v>
      </c>
      <c r="T382" s="2">
        <v>8030</v>
      </c>
      <c r="U382" s="4">
        <f t="shared" si="217"/>
        <v>94.93970205722393</v>
      </c>
      <c r="V382" s="4">
        <f t="shared" si="218"/>
        <v>6.900700382417393</v>
      </c>
      <c r="W382" s="4">
        <f t="shared" si="219"/>
        <v>-10.618878005342836</v>
      </c>
      <c r="X382" s="2">
        <v>7910</v>
      </c>
      <c r="Y382" s="4">
        <f t="shared" si="220"/>
        <v>66.61052631578947</v>
      </c>
      <c r="Z382" s="4">
        <f t="shared" si="221"/>
        <v>6.797576590899325</v>
      </c>
      <c r="AA382" s="4">
        <f t="shared" si="222"/>
        <v>9.511283400249205</v>
      </c>
      <c r="AB382" s="2">
        <v>5808</v>
      </c>
      <c r="AC382" s="4">
        <f t="shared" si="223"/>
        <v>61.10468174644924</v>
      </c>
      <c r="AD382" s="4">
        <f t="shared" si="224"/>
        <v>4.991191509474499</v>
      </c>
      <c r="AE382" s="4">
        <f t="shared" si="225"/>
        <v>4.5544554455445585</v>
      </c>
    </row>
    <row r="383" spans="1:31" ht="12.75" customHeight="1" hidden="1">
      <c r="A383" s="3"/>
      <c r="B383" s="25">
        <v>11</v>
      </c>
      <c r="C383" s="2">
        <v>9482</v>
      </c>
      <c r="D383" s="5">
        <f t="shared" si="206"/>
        <v>76.95179354000975</v>
      </c>
      <c r="E383" s="4">
        <f t="shared" si="207"/>
        <v>10.166293194952235</v>
      </c>
      <c r="F383" s="4">
        <f t="shared" si="208"/>
        <v>-12.333579881656808</v>
      </c>
      <c r="G383" s="2">
        <f t="shared" si="209"/>
        <v>26203</v>
      </c>
      <c r="H383" s="4">
        <f t="shared" si="210"/>
        <v>62.15132827324478</v>
      </c>
      <c r="I383" s="4">
        <f t="shared" si="211"/>
        <v>28.094007655276673</v>
      </c>
      <c r="J383" s="4">
        <f t="shared" si="212"/>
        <v>-13.715094836670183</v>
      </c>
      <c r="K383" s="2">
        <v>39102</v>
      </c>
      <c r="L383" s="3"/>
      <c r="M383" s="4">
        <f t="shared" si="213"/>
        <v>41.923897543664026</v>
      </c>
      <c r="N383" s="4">
        <f t="shared" si="214"/>
        <v>-12.486291712360964</v>
      </c>
      <c r="O383" s="2">
        <v>93269</v>
      </c>
      <c r="P383" s="4">
        <f t="shared" si="215"/>
        <v>43.71151124316927</v>
      </c>
      <c r="Q383" s="4">
        <f t="shared" si="216"/>
        <v>-13.141989737476834</v>
      </c>
      <c r="R383" s="3"/>
      <c r="S383" s="25">
        <v>11</v>
      </c>
      <c r="T383" s="2">
        <v>6205</v>
      </c>
      <c r="U383" s="4">
        <f t="shared" si="217"/>
        <v>73.36249704421849</v>
      </c>
      <c r="V383" s="4">
        <f t="shared" si="218"/>
        <v>6.652799965690637</v>
      </c>
      <c r="W383" s="4">
        <f t="shared" si="219"/>
        <v>-16.889900884007503</v>
      </c>
      <c r="X383" s="2">
        <v>6029</v>
      </c>
      <c r="Y383" s="4">
        <f t="shared" si="220"/>
        <v>50.770526315789475</v>
      </c>
      <c r="Z383" s="4">
        <f t="shared" si="221"/>
        <v>6.464098467872498</v>
      </c>
      <c r="AA383" s="4">
        <f t="shared" si="222"/>
        <v>-5.159666509359761</v>
      </c>
      <c r="AB383" s="2">
        <v>4487</v>
      </c>
      <c r="AC383" s="4">
        <f t="shared" si="223"/>
        <v>47.20673329826407</v>
      </c>
      <c r="AD383" s="4">
        <f t="shared" si="224"/>
        <v>4.810816026761303</v>
      </c>
      <c r="AE383" s="4">
        <f t="shared" si="225"/>
        <v>-21.679176121487174</v>
      </c>
    </row>
    <row r="384" spans="1:31" ht="12.75" customHeight="1" hidden="1">
      <c r="A384" s="3"/>
      <c r="B384" s="25">
        <v>12</v>
      </c>
      <c r="C384" s="2">
        <v>11244</v>
      </c>
      <c r="D384" s="5">
        <f t="shared" si="206"/>
        <v>91.25142022398961</v>
      </c>
      <c r="E384" s="4">
        <f t="shared" si="207"/>
        <v>9.708419316680626</v>
      </c>
      <c r="F384" s="4">
        <f t="shared" si="208"/>
        <v>-14.272644098810616</v>
      </c>
      <c r="G384" s="2">
        <f t="shared" si="209"/>
        <v>31102</v>
      </c>
      <c r="H384" s="4">
        <f t="shared" si="210"/>
        <v>73.77134724857684</v>
      </c>
      <c r="I384" s="4">
        <f t="shared" si="211"/>
        <v>26.854434150426968</v>
      </c>
      <c r="J384" s="4">
        <f t="shared" si="212"/>
        <v>-12.195810513240357</v>
      </c>
      <c r="K384" s="2">
        <v>47487</v>
      </c>
      <c r="L384" s="3"/>
      <c r="M384" s="4">
        <f t="shared" si="213"/>
        <v>41.00175276513811</v>
      </c>
      <c r="N384" s="4">
        <f t="shared" si="214"/>
        <v>-8.331563809045806</v>
      </c>
      <c r="O384" s="2">
        <v>115817</v>
      </c>
      <c r="P384" s="4">
        <f t="shared" si="215"/>
        <v>54.27887184005549</v>
      </c>
      <c r="Q384" s="4">
        <f t="shared" si="216"/>
        <v>-6.327997994192868</v>
      </c>
      <c r="R384" s="3"/>
      <c r="S384" s="25">
        <v>12</v>
      </c>
      <c r="T384" s="2">
        <v>7419</v>
      </c>
      <c r="U384" s="4">
        <f t="shared" si="217"/>
        <v>87.71577205013006</v>
      </c>
      <c r="V384" s="4">
        <f t="shared" si="218"/>
        <v>6.405795349560082</v>
      </c>
      <c r="W384" s="4">
        <f t="shared" si="219"/>
        <v>-8.044124938026776</v>
      </c>
      <c r="X384" s="2">
        <v>6745</v>
      </c>
      <c r="Y384" s="4">
        <f t="shared" si="220"/>
        <v>56.8</v>
      </c>
      <c r="Z384" s="4">
        <f t="shared" si="221"/>
        <v>5.823842786464854</v>
      </c>
      <c r="AA384" s="4">
        <f t="shared" si="222"/>
        <v>-20.628383148976226</v>
      </c>
      <c r="AB384" s="2">
        <v>5694</v>
      </c>
      <c r="AC384" s="4">
        <f>100*AB384/AB$290</f>
        <v>59.905312993161495</v>
      </c>
      <c r="AD384" s="4">
        <f t="shared" si="224"/>
        <v>4.916376697721406</v>
      </c>
      <c r="AE384" s="4">
        <f t="shared" si="225"/>
        <v>-0.8013937282229988</v>
      </c>
    </row>
    <row r="385" spans="1:31" ht="12.75" customHeight="1" hidden="1">
      <c r="A385" s="16"/>
      <c r="B385" s="6" t="s">
        <v>24</v>
      </c>
      <c r="C385" s="2">
        <f>SUM(C373:C384)</f>
        <v>132300</v>
      </c>
      <c r="D385" s="4">
        <f>100*C385/C$4</f>
        <v>96.16782484807955</v>
      </c>
      <c r="E385" s="4">
        <f t="shared" si="207"/>
        <v>10.52716174828864</v>
      </c>
      <c r="F385" s="4">
        <f t="shared" si="208"/>
        <v>-2.905496150712983</v>
      </c>
      <c r="G385" s="2">
        <f>SUM(G373:G384)</f>
        <v>358526</v>
      </c>
      <c r="H385" s="4">
        <f>100*G385/G$4</f>
        <v>69.17091598031328</v>
      </c>
      <c r="I385" s="4">
        <f t="shared" si="211"/>
        <v>28.52805134517712</v>
      </c>
      <c r="J385" s="4">
        <f>100*(G385/G372-1)</f>
        <v>-3.459585215981731</v>
      </c>
      <c r="K385" s="2">
        <f>SUM(K373:K384)</f>
        <v>526445</v>
      </c>
      <c r="L385" s="3"/>
      <c r="M385" s="4">
        <f t="shared" si="213"/>
        <v>41.889430586378026</v>
      </c>
      <c r="N385" s="4">
        <f t="shared" si="214"/>
        <v>-2.6531408505657383</v>
      </c>
      <c r="O385" s="2">
        <f>SUM(O373:O384)</f>
        <v>1256749</v>
      </c>
      <c r="P385" s="4">
        <f>100*O385/O5</f>
        <v>50.087441363670784</v>
      </c>
      <c r="Q385" s="4">
        <f t="shared" si="216"/>
        <v>-1.9182441966459796</v>
      </c>
      <c r="R385" s="16"/>
      <c r="S385" s="6" t="s">
        <v>24</v>
      </c>
      <c r="T385" s="2">
        <f>SUM(T373:T384)</f>
        <v>85035</v>
      </c>
      <c r="U385" s="4">
        <f>100*T385/T$4</f>
        <v>78.82003985725541</v>
      </c>
      <c r="V385" s="4">
        <f t="shared" si="218"/>
        <v>6.766267568146065</v>
      </c>
      <c r="W385" s="4">
        <f t="shared" si="219"/>
        <v>-5.122397518577193</v>
      </c>
      <c r="X385" s="2">
        <f>SUM(X373:X384)</f>
        <v>77353</v>
      </c>
      <c r="Y385" s="4">
        <f>100*X385/X$4</f>
        <v>55.49672485166771</v>
      </c>
      <c r="Z385" s="4">
        <f t="shared" si="221"/>
        <v>6.155007881446494</v>
      </c>
      <c r="AA385" s="4">
        <f t="shared" si="222"/>
        <v>-5.237173518890581</v>
      </c>
      <c r="AB385" s="2">
        <f>SUM(AB373:AB384)</f>
        <v>63838</v>
      </c>
      <c r="AC385" s="4">
        <f>100*AB385/AB$4</f>
        <v>47.826249822069386</v>
      </c>
      <c r="AD385" s="4">
        <f t="shared" si="224"/>
        <v>5.07961414729592</v>
      </c>
      <c r="AE385" s="4">
        <f t="shared" si="225"/>
        <v>-0.036015721645443755</v>
      </c>
    </row>
    <row r="386" spans="1:31" ht="12.75" customHeight="1" hidden="1">
      <c r="A386" s="6">
        <v>28</v>
      </c>
      <c r="B386" s="21" t="s">
        <v>21</v>
      </c>
      <c r="C386" s="2">
        <v>9693</v>
      </c>
      <c r="D386" s="5">
        <f>100*C386/$C$290</f>
        <v>78.66417789319915</v>
      </c>
      <c r="E386" s="4">
        <f>100*C386/O386</f>
        <v>10.3938578337283</v>
      </c>
      <c r="F386" s="4">
        <f>100*(C386/C373-1)</f>
        <v>-4.830633284241537</v>
      </c>
      <c r="G386" s="2">
        <f aca="true" t="shared" si="226" ref="G386:G397">T386+X386+AB386+C386</f>
        <v>26220</v>
      </c>
      <c r="H386" s="4">
        <f>100*G386/G$290</f>
        <v>62.191650853889946</v>
      </c>
      <c r="I386" s="4">
        <f>100*G386/O386</f>
        <v>28.115851893155472</v>
      </c>
      <c r="J386" s="4">
        <f>100*(G386/G373-1)</f>
        <v>-5.154639175257736</v>
      </c>
      <c r="K386" s="2">
        <v>39864</v>
      </c>
      <c r="L386" s="3"/>
      <c r="M386" s="4">
        <f>100*K386/O386</f>
        <v>42.746389011012575</v>
      </c>
      <c r="N386" s="4">
        <f>100*(K386/K373-1)</f>
        <v>-4.756898817345601</v>
      </c>
      <c r="O386" s="2">
        <v>93257</v>
      </c>
      <c r="P386" s="4">
        <f>100*O386/O$290</f>
        <v>43.705887315230534</v>
      </c>
      <c r="Q386" s="4">
        <f>100*(O386/O373-1)</f>
        <v>-3.6780350761222103</v>
      </c>
      <c r="R386" s="6">
        <v>28</v>
      </c>
      <c r="S386" s="21" t="s">
        <v>21</v>
      </c>
      <c r="T386" s="2">
        <v>5641</v>
      </c>
      <c r="U386" s="4">
        <f>100*T386/T$290</f>
        <v>66.69425396074722</v>
      </c>
      <c r="V386" s="4">
        <f>100*T386/O386</f>
        <v>6.048875687615943</v>
      </c>
      <c r="W386" s="4">
        <f>100*(T386/T373-1)</f>
        <v>-15.680119581464869</v>
      </c>
      <c r="X386" s="2">
        <v>5583</v>
      </c>
      <c r="Y386" s="4">
        <f>100*X386/X$290</f>
        <v>47.014736842105265</v>
      </c>
      <c r="Z386" s="4">
        <f>100*X386/O386</f>
        <v>5.986681964892716</v>
      </c>
      <c r="AA386" s="4">
        <f>100*(X386/X373-1)</f>
        <v>-0.7819441976186225</v>
      </c>
      <c r="AB386" s="2">
        <v>5303</v>
      </c>
      <c r="AC386" s="4">
        <f>100*AB386/AB$290</f>
        <v>55.79168858495529</v>
      </c>
      <c r="AD386" s="4">
        <f>100*AB386/O386</f>
        <v>5.686436406918515</v>
      </c>
      <c r="AE386" s="4">
        <f>100*(AB386/AB373-1)</f>
        <v>3.1110246937585018</v>
      </c>
    </row>
    <row r="387" spans="1:31" ht="12.75" customHeight="1" hidden="1">
      <c r="A387" s="3"/>
      <c r="B387" s="21" t="s">
        <v>11</v>
      </c>
      <c r="C387" s="2">
        <v>10022</v>
      </c>
      <c r="D387" s="5">
        <f aca="true" t="shared" si="227" ref="D387:D397">100*C387/$C$290</f>
        <v>81.33419899366986</v>
      </c>
      <c r="E387" s="4">
        <f aca="true" t="shared" si="228" ref="E387:E397">100*C387/O387</f>
        <v>10.074083009157343</v>
      </c>
      <c r="F387" s="4">
        <f aca="true" t="shared" si="229" ref="F387:F397">100*(C387/C374-1)</f>
        <v>5.572527125250182</v>
      </c>
      <c r="G387" s="2">
        <f t="shared" si="226"/>
        <v>27239</v>
      </c>
      <c r="H387" s="4">
        <f>100*G387/G$290</f>
        <v>64.60863377609108</v>
      </c>
      <c r="I387" s="4">
        <f aca="true" t="shared" si="230" ref="I387:I398">100*G387/O387</f>
        <v>27.380557482182887</v>
      </c>
      <c r="J387" s="4">
        <f aca="true" t="shared" si="231" ref="J387:J398">100*(G387/G374-1)</f>
        <v>5.971833177715524</v>
      </c>
      <c r="K387" s="2">
        <v>41428</v>
      </c>
      <c r="L387" s="3"/>
      <c r="M387" s="4">
        <f aca="true" t="shared" si="232" ref="M387:M398">100*K387/O387</f>
        <v>41.643295839490165</v>
      </c>
      <c r="N387" s="4">
        <f aca="true" t="shared" si="233" ref="N387:N410">100*(K387/K374-1)</f>
        <v>6.4877647542669115</v>
      </c>
      <c r="O387" s="2">
        <v>99483</v>
      </c>
      <c r="P387" s="4">
        <f aca="true" t="shared" si="234" ref="P387:P397">100*O387/O$290</f>
        <v>46.623768594111745</v>
      </c>
      <c r="Q387" s="4">
        <f aca="true" t="shared" si="235" ref="Q387:Q398">100*(O387/O374-1)</f>
        <v>4.732176696003698</v>
      </c>
      <c r="R387" s="3"/>
      <c r="S387" s="21" t="s">
        <v>11</v>
      </c>
      <c r="T387" s="2">
        <v>6145</v>
      </c>
      <c r="U387" s="4">
        <f aca="true" t="shared" si="236" ref="U387:U397">100*T387/T$290</f>
        <v>72.65310948214707</v>
      </c>
      <c r="V387" s="4">
        <f aca="true" t="shared" si="237" ref="V387:V398">100*T387/O387</f>
        <v>6.17693475267131</v>
      </c>
      <c r="W387" s="4">
        <f aca="true" t="shared" si="238" ref="W387:W398">100*(T387/T374-1)</f>
        <v>2.416666666666667</v>
      </c>
      <c r="X387" s="2">
        <v>5845</v>
      </c>
      <c r="Y387" s="4">
        <f aca="true" t="shared" si="239" ref="Y387:Y397">100*X387/X$290</f>
        <v>49.22105263157895</v>
      </c>
      <c r="Z387" s="4">
        <f aca="true" t="shared" si="240" ref="Z387:Z398">100*X387/O387</f>
        <v>5.875375692329342</v>
      </c>
      <c r="AA387" s="4">
        <f aca="true" t="shared" si="241" ref="AA387:AA398">100*(X387/X374-1)</f>
        <v>1.546212647671985</v>
      </c>
      <c r="AB387" s="2">
        <v>5227</v>
      </c>
      <c r="AC387" s="4">
        <f aca="true" t="shared" si="242" ref="AC387:AC397">100*AB387/AB$290</f>
        <v>54.99210941609679</v>
      </c>
      <c r="AD387" s="4">
        <f aca="true" t="shared" si="243" ref="AD387:AD398">100*AB387/O387</f>
        <v>5.2541640280248885</v>
      </c>
      <c r="AE387" s="4">
        <f aca="true" t="shared" si="244" ref="AE387:AE398">100*(AB387/AB374-1)</f>
        <v>17.328843995510667</v>
      </c>
    </row>
    <row r="388" spans="1:31" ht="12.75" customHeight="1" hidden="1">
      <c r="A388" s="3"/>
      <c r="B388" s="24" t="s">
        <v>12</v>
      </c>
      <c r="C388" s="2">
        <v>13924</v>
      </c>
      <c r="D388" s="5">
        <f t="shared" si="227"/>
        <v>113.00113617919169</v>
      </c>
      <c r="E388" s="4">
        <f t="shared" si="228"/>
        <v>10.681846078311034</v>
      </c>
      <c r="F388" s="4">
        <f t="shared" si="229"/>
        <v>7.770897832817347</v>
      </c>
      <c r="G388" s="2">
        <f t="shared" si="226"/>
        <v>37149</v>
      </c>
      <c r="H388" s="4">
        <f aca="true" t="shared" si="245" ref="H388:H397">100*G388/G$290</f>
        <v>88.11432637571157</v>
      </c>
      <c r="I388" s="4">
        <f t="shared" si="230"/>
        <v>28.49898735730944</v>
      </c>
      <c r="J388" s="4">
        <f t="shared" si="231"/>
        <v>4.204768583450202</v>
      </c>
      <c r="K388" s="2">
        <v>54657</v>
      </c>
      <c r="L388" s="3"/>
      <c r="M388" s="4">
        <f t="shared" si="232"/>
        <v>41.930311771204124</v>
      </c>
      <c r="N388" s="4">
        <f t="shared" si="233"/>
        <v>5.304022811344011</v>
      </c>
      <c r="O388" s="2">
        <v>130352</v>
      </c>
      <c r="P388" s="4">
        <f t="shared" si="234"/>
        <v>61.09085455585029</v>
      </c>
      <c r="Q388" s="4">
        <f t="shared" si="235"/>
        <v>4.328339095914968</v>
      </c>
      <c r="R388" s="3"/>
      <c r="S388" s="24" t="s">
        <v>12</v>
      </c>
      <c r="T388" s="2">
        <v>8666</v>
      </c>
      <c r="U388" s="4">
        <f t="shared" si="236"/>
        <v>102.45921021518089</v>
      </c>
      <c r="V388" s="4">
        <f t="shared" si="237"/>
        <v>6.648152694243279</v>
      </c>
      <c r="W388" s="4">
        <f t="shared" si="238"/>
        <v>-1.935045830032811</v>
      </c>
      <c r="X388" s="2">
        <v>8055</v>
      </c>
      <c r="Y388" s="4">
        <f t="shared" si="239"/>
        <v>67.83157894736843</v>
      </c>
      <c r="Z388" s="4">
        <f t="shared" si="240"/>
        <v>6.179421873082116</v>
      </c>
      <c r="AA388" s="4">
        <f t="shared" si="241"/>
        <v>3.6012861736334445</v>
      </c>
      <c r="AB388" s="2">
        <v>6504</v>
      </c>
      <c r="AC388" s="4">
        <f t="shared" si="242"/>
        <v>68.42714360862703</v>
      </c>
      <c r="AD388" s="4">
        <f t="shared" si="243"/>
        <v>4.9895667116730085</v>
      </c>
      <c r="AE388" s="4">
        <f t="shared" si="244"/>
        <v>6.309251389342929</v>
      </c>
    </row>
    <row r="389" spans="1:31" ht="12.75" customHeight="1" hidden="1">
      <c r="A389" s="3"/>
      <c r="B389" s="24" t="s">
        <v>13</v>
      </c>
      <c r="C389" s="2">
        <v>13025</v>
      </c>
      <c r="D389" s="5">
        <f t="shared" si="227"/>
        <v>105.70524265541309</v>
      </c>
      <c r="E389" s="4">
        <f t="shared" si="228"/>
        <v>11.527262750789872</v>
      </c>
      <c r="F389" s="4">
        <f t="shared" si="229"/>
        <v>-21.710644948007452</v>
      </c>
      <c r="G389" s="2">
        <f t="shared" si="226"/>
        <v>34166</v>
      </c>
      <c r="H389" s="4">
        <f t="shared" si="245"/>
        <v>81.03889943074003</v>
      </c>
      <c r="I389" s="4">
        <f t="shared" si="230"/>
        <v>30.237271335392457</v>
      </c>
      <c r="J389" s="4">
        <f t="shared" si="231"/>
        <v>-13.600040461258345</v>
      </c>
      <c r="K389" s="2">
        <v>48597</v>
      </c>
      <c r="L389" s="3"/>
      <c r="M389" s="4">
        <f t="shared" si="232"/>
        <v>43.008858955864525</v>
      </c>
      <c r="N389" s="4">
        <f t="shared" si="233"/>
        <v>-9.841935364179433</v>
      </c>
      <c r="O389" s="2">
        <v>112993</v>
      </c>
      <c r="P389" s="4">
        <f t="shared" si="234"/>
        <v>52.955374131806124</v>
      </c>
      <c r="Q389" s="4">
        <f t="shared" si="235"/>
        <v>-8.584673635157436</v>
      </c>
      <c r="R389" s="3"/>
      <c r="S389" s="24" t="s">
        <v>13</v>
      </c>
      <c r="T389" s="2">
        <v>8092</v>
      </c>
      <c r="U389" s="4">
        <f t="shared" si="236"/>
        <v>95.6727358713644</v>
      </c>
      <c r="V389" s="4">
        <f t="shared" si="237"/>
        <v>7.1615055799916805</v>
      </c>
      <c r="W389" s="4">
        <f t="shared" si="238"/>
        <v>-11.55317521040551</v>
      </c>
      <c r="X389" s="2">
        <v>7256</v>
      </c>
      <c r="Y389" s="4">
        <f t="shared" si="239"/>
        <v>61.10315789473684</v>
      </c>
      <c r="Z389" s="4">
        <f t="shared" si="240"/>
        <v>6.421636738559026</v>
      </c>
      <c r="AA389" s="4">
        <f t="shared" si="241"/>
        <v>-1.1848018521040449</v>
      </c>
      <c r="AB389" s="2">
        <v>5793</v>
      </c>
      <c r="AC389" s="4">
        <f t="shared" si="242"/>
        <v>60.94687006838506</v>
      </c>
      <c r="AD389" s="4">
        <f t="shared" si="243"/>
        <v>5.126866266051879</v>
      </c>
      <c r="AE389" s="4">
        <f t="shared" si="244"/>
        <v>-9.696024941543257</v>
      </c>
    </row>
    <row r="390" spans="1:31" ht="12.75" customHeight="1" hidden="1">
      <c r="A390" s="3"/>
      <c r="B390" s="24" t="s">
        <v>14</v>
      </c>
      <c r="C390" s="2">
        <v>11263</v>
      </c>
      <c r="D390" s="5">
        <f t="shared" si="227"/>
        <v>91.4056159714332</v>
      </c>
      <c r="E390" s="4">
        <f t="shared" si="228"/>
        <v>11.059722304051533</v>
      </c>
      <c r="F390" s="4">
        <f t="shared" si="229"/>
        <v>6.515982598827308</v>
      </c>
      <c r="G390" s="2">
        <f t="shared" si="226"/>
        <v>30702</v>
      </c>
      <c r="H390" s="4">
        <f t="shared" si="245"/>
        <v>72.8225806451613</v>
      </c>
      <c r="I390" s="4">
        <f t="shared" si="230"/>
        <v>30.147881930124313</v>
      </c>
      <c r="J390" s="4">
        <f t="shared" si="231"/>
        <v>4.810022872358588</v>
      </c>
      <c r="K390" s="2">
        <v>43932</v>
      </c>
      <c r="L390" s="3"/>
      <c r="M390" s="4">
        <f t="shared" si="232"/>
        <v>43.13910328168267</v>
      </c>
      <c r="N390" s="4">
        <f t="shared" si="233"/>
        <v>4.704704704704699</v>
      </c>
      <c r="O390" s="2">
        <v>101838</v>
      </c>
      <c r="P390" s="4">
        <f t="shared" si="234"/>
        <v>47.72746445208882</v>
      </c>
      <c r="Q390" s="4">
        <f t="shared" si="235"/>
        <v>3.5223079503522214</v>
      </c>
      <c r="R390" s="3"/>
      <c r="S390" s="24" t="s">
        <v>14</v>
      </c>
      <c r="T390" s="2">
        <v>6978</v>
      </c>
      <c r="U390" s="4">
        <f t="shared" si="236"/>
        <v>82.50177346890518</v>
      </c>
      <c r="V390" s="4">
        <f t="shared" si="237"/>
        <v>6.85205915277205</v>
      </c>
      <c r="W390" s="4">
        <f t="shared" si="238"/>
        <v>-1.2454005094820308</v>
      </c>
      <c r="X390" s="2">
        <v>6527</v>
      </c>
      <c r="Y390" s="4">
        <f t="shared" si="239"/>
        <v>54.96421052631579</v>
      </c>
      <c r="Z390" s="4">
        <f t="shared" si="240"/>
        <v>6.409198923780907</v>
      </c>
      <c r="AA390" s="4">
        <f t="shared" si="241"/>
        <v>5.6148867313915884</v>
      </c>
      <c r="AB390" s="2">
        <v>5934</v>
      </c>
      <c r="AC390" s="4">
        <f t="shared" si="242"/>
        <v>62.43029984218832</v>
      </c>
      <c r="AD390" s="4">
        <f t="shared" si="243"/>
        <v>5.8269015495198255</v>
      </c>
      <c r="AE390" s="4">
        <f t="shared" si="244"/>
        <v>8.423168280650462</v>
      </c>
    </row>
    <row r="391" spans="1:31" ht="12.75" customHeight="1" hidden="1">
      <c r="A391" s="3"/>
      <c r="B391" s="24" t="s">
        <v>15</v>
      </c>
      <c r="C391" s="2">
        <v>11334</v>
      </c>
      <c r="D391" s="5">
        <f t="shared" si="227"/>
        <v>91.98182113293296</v>
      </c>
      <c r="E391" s="4">
        <f t="shared" si="228"/>
        <v>10.432813564314513</v>
      </c>
      <c r="F391" s="4">
        <f t="shared" si="229"/>
        <v>12.429322487848427</v>
      </c>
      <c r="G391" s="2">
        <f t="shared" si="226"/>
        <v>31908</v>
      </c>
      <c r="H391" s="4">
        <f t="shared" si="245"/>
        <v>75.6831119544592</v>
      </c>
      <c r="I391" s="4">
        <f t="shared" si="230"/>
        <v>29.37093834569856</v>
      </c>
      <c r="J391" s="4">
        <f t="shared" si="231"/>
        <v>13.993783716194486</v>
      </c>
      <c r="K391" s="2">
        <v>47218</v>
      </c>
      <c r="L391" s="3"/>
      <c r="M391" s="4">
        <f t="shared" si="232"/>
        <v>43.46361310038844</v>
      </c>
      <c r="N391" s="4">
        <f t="shared" si="233"/>
        <v>13.67969953775039</v>
      </c>
      <c r="O391" s="2">
        <v>108638</v>
      </c>
      <c r="P391" s="4">
        <f t="shared" si="234"/>
        <v>50.91435695070627</v>
      </c>
      <c r="Q391" s="4">
        <f t="shared" si="235"/>
        <v>9.81854940611575</v>
      </c>
      <c r="R391" s="3"/>
      <c r="S391" s="24" t="s">
        <v>15</v>
      </c>
      <c r="T391" s="2">
        <v>7171</v>
      </c>
      <c r="U391" s="4">
        <f t="shared" si="236"/>
        <v>84.78363679356822</v>
      </c>
      <c r="V391" s="4">
        <f t="shared" si="237"/>
        <v>6.600821075498445</v>
      </c>
      <c r="W391" s="4">
        <f t="shared" si="238"/>
        <v>6.85441811950529</v>
      </c>
      <c r="X391" s="2">
        <v>7132</v>
      </c>
      <c r="Y391" s="4">
        <f t="shared" si="239"/>
        <v>60.05894736842105</v>
      </c>
      <c r="Z391" s="4">
        <f t="shared" si="240"/>
        <v>6.564922034647177</v>
      </c>
      <c r="AA391" s="4">
        <f t="shared" si="241"/>
        <v>23.840944608438974</v>
      </c>
      <c r="AB391" s="2">
        <v>6271</v>
      </c>
      <c r="AC391" s="4">
        <f t="shared" si="242"/>
        <v>65.9758022093635</v>
      </c>
      <c r="AD391" s="4">
        <f t="shared" si="243"/>
        <v>5.772381671238425</v>
      </c>
      <c r="AE391" s="4">
        <f t="shared" si="244"/>
        <v>15.275735294117654</v>
      </c>
    </row>
    <row r="392" spans="1:31" ht="12.75" customHeight="1" hidden="1">
      <c r="A392" s="3"/>
      <c r="B392" s="24" t="s">
        <v>16</v>
      </c>
      <c r="C392" s="2">
        <v>10086</v>
      </c>
      <c r="D392" s="5">
        <f t="shared" si="227"/>
        <v>81.85359519558513</v>
      </c>
      <c r="E392" s="4">
        <f t="shared" si="228"/>
        <v>9.85403599273111</v>
      </c>
      <c r="F392" s="4">
        <f t="shared" si="229"/>
        <v>-9.50201884253028</v>
      </c>
      <c r="G392" s="2">
        <f t="shared" si="226"/>
        <v>28892</v>
      </c>
      <c r="H392" s="4">
        <f t="shared" si="245"/>
        <v>68.52941176470588</v>
      </c>
      <c r="I392" s="4">
        <f t="shared" si="230"/>
        <v>28.227524083084198</v>
      </c>
      <c r="J392" s="4">
        <f t="shared" si="231"/>
        <v>-4.9917790200591945</v>
      </c>
      <c r="K392" s="2">
        <v>43081</v>
      </c>
      <c r="L392" s="3"/>
      <c r="M392" s="4">
        <f t="shared" si="232"/>
        <v>42.09019676807941</v>
      </c>
      <c r="N392" s="4">
        <f t="shared" si="233"/>
        <v>-3.96138927281644</v>
      </c>
      <c r="O392" s="2">
        <v>102354</v>
      </c>
      <c r="P392" s="4">
        <f t="shared" si="234"/>
        <v>47.969293353454496</v>
      </c>
      <c r="Q392" s="4">
        <f t="shared" si="235"/>
        <v>-4.670808147603123</v>
      </c>
      <c r="R392" s="3"/>
      <c r="S392" s="24" t="s">
        <v>16</v>
      </c>
      <c r="T392" s="2">
        <v>6722</v>
      </c>
      <c r="U392" s="4">
        <f t="shared" si="236"/>
        <v>79.47505320406715</v>
      </c>
      <c r="V392" s="4">
        <f t="shared" si="237"/>
        <v>6.567403325712722</v>
      </c>
      <c r="W392" s="4">
        <f t="shared" si="238"/>
        <v>-2.847232258996968</v>
      </c>
      <c r="X392" s="2">
        <v>6459</v>
      </c>
      <c r="Y392" s="4">
        <f t="shared" si="239"/>
        <v>54.39157894736842</v>
      </c>
      <c r="Z392" s="4">
        <f t="shared" si="240"/>
        <v>6.310451960841784</v>
      </c>
      <c r="AA392" s="4">
        <f t="shared" si="241"/>
        <v>-7.754927163667524</v>
      </c>
      <c r="AB392" s="2">
        <v>5625</v>
      </c>
      <c r="AC392" s="4">
        <f t="shared" si="242"/>
        <v>59.17937927406628</v>
      </c>
      <c r="AD392" s="4">
        <f t="shared" si="243"/>
        <v>5.495632803798581</v>
      </c>
      <c r="AE392" s="4">
        <f t="shared" si="244"/>
        <v>5.258233532934131</v>
      </c>
    </row>
    <row r="393" spans="1:31" ht="12.75" customHeight="1" hidden="1">
      <c r="A393" s="3"/>
      <c r="B393" s="24" t="s">
        <v>22</v>
      </c>
      <c r="C393" s="2">
        <v>10937</v>
      </c>
      <c r="D393" s="5">
        <f t="shared" si="227"/>
        <v>88.75994156792729</v>
      </c>
      <c r="E393" s="4">
        <f t="shared" si="228"/>
        <v>10.436467040726745</v>
      </c>
      <c r="F393" s="4">
        <f t="shared" si="229"/>
        <v>27.963027963027965</v>
      </c>
      <c r="G393" s="2">
        <f t="shared" si="226"/>
        <v>30181</v>
      </c>
      <c r="H393" s="4">
        <f t="shared" si="245"/>
        <v>71.58681214421253</v>
      </c>
      <c r="I393" s="4">
        <f t="shared" si="230"/>
        <v>28.799763349746172</v>
      </c>
      <c r="J393" s="4">
        <f t="shared" si="231"/>
        <v>22.482853780284895</v>
      </c>
      <c r="K393" s="2">
        <v>43745</v>
      </c>
      <c r="L393" s="3"/>
      <c r="M393" s="4">
        <f t="shared" si="232"/>
        <v>41.7430054582236</v>
      </c>
      <c r="N393" s="4">
        <f t="shared" si="233"/>
        <v>18.707769124311426</v>
      </c>
      <c r="O393" s="2">
        <v>104796</v>
      </c>
      <c r="P393" s="4">
        <f t="shared" si="234"/>
        <v>49.113762688987414</v>
      </c>
      <c r="Q393" s="4">
        <f t="shared" si="235"/>
        <v>15.722520373683157</v>
      </c>
      <c r="R393" s="3"/>
      <c r="S393" s="24" t="s">
        <v>22</v>
      </c>
      <c r="T393" s="2">
        <v>7206</v>
      </c>
      <c r="U393" s="4">
        <f t="shared" si="236"/>
        <v>85.19744620477654</v>
      </c>
      <c r="V393" s="4">
        <f t="shared" si="237"/>
        <v>6.876216649490439</v>
      </c>
      <c r="W393" s="4">
        <f t="shared" si="238"/>
        <v>23.89958734525448</v>
      </c>
      <c r="X393" s="2">
        <v>6695</v>
      </c>
      <c r="Y393" s="4">
        <f t="shared" si="239"/>
        <v>56.37894736842105</v>
      </c>
      <c r="Z393" s="4">
        <f t="shared" si="240"/>
        <v>6.38860261842055</v>
      </c>
      <c r="AA393" s="4">
        <f t="shared" si="241"/>
        <v>19.57492409358814</v>
      </c>
      <c r="AB393" s="2">
        <v>5343</v>
      </c>
      <c r="AC393" s="4">
        <f t="shared" si="242"/>
        <v>56.21251972645976</v>
      </c>
      <c r="AD393" s="4">
        <f t="shared" si="243"/>
        <v>5.098477041108439</v>
      </c>
      <c r="AE393" s="4">
        <f t="shared" si="244"/>
        <v>14.191066467193835</v>
      </c>
    </row>
    <row r="394" spans="1:31" ht="12.75" customHeight="1" hidden="1">
      <c r="A394" s="3"/>
      <c r="B394" s="24" t="s">
        <v>23</v>
      </c>
      <c r="C394" s="2">
        <v>10263</v>
      </c>
      <c r="D394" s="5">
        <f t="shared" si="227"/>
        <v>83.29005031650706</v>
      </c>
      <c r="E394" s="4">
        <f t="shared" si="228"/>
        <v>10.368447107078993</v>
      </c>
      <c r="F394" s="4">
        <f t="shared" si="229"/>
        <v>5.153688524590172</v>
      </c>
      <c r="G394" s="2">
        <f t="shared" si="226"/>
        <v>28137</v>
      </c>
      <c r="H394" s="4">
        <f t="shared" si="245"/>
        <v>66.73861480075901</v>
      </c>
      <c r="I394" s="4">
        <f t="shared" si="230"/>
        <v>28.426093369568513</v>
      </c>
      <c r="J394" s="4">
        <f t="shared" si="231"/>
        <v>6.729127944467628</v>
      </c>
      <c r="K394" s="2">
        <v>41978</v>
      </c>
      <c r="L394" s="3"/>
      <c r="M394" s="4">
        <f t="shared" si="232"/>
        <v>42.40930260751846</v>
      </c>
      <c r="N394" s="4">
        <f t="shared" si="233"/>
        <v>7.207069159260393</v>
      </c>
      <c r="O394" s="2">
        <v>98983</v>
      </c>
      <c r="P394" s="4">
        <f t="shared" si="234"/>
        <v>46.38943826333105</v>
      </c>
      <c r="Q394" s="4">
        <f t="shared" si="235"/>
        <v>3.409981299428533</v>
      </c>
      <c r="R394" s="3"/>
      <c r="S394" s="24" t="s">
        <v>23</v>
      </c>
      <c r="T394" s="2">
        <v>6479</v>
      </c>
      <c r="U394" s="4">
        <f t="shared" si="236"/>
        <v>76.60203357767794</v>
      </c>
      <c r="V394" s="4">
        <f t="shared" si="237"/>
        <v>6.545568430942687</v>
      </c>
      <c r="W394" s="4">
        <f t="shared" si="238"/>
        <v>4.618117229129659</v>
      </c>
      <c r="X394" s="2">
        <v>6375</v>
      </c>
      <c r="Y394" s="4">
        <f t="shared" si="239"/>
        <v>53.68421052631579</v>
      </c>
      <c r="Z394" s="4">
        <f t="shared" si="240"/>
        <v>6.4404998838184335</v>
      </c>
      <c r="AA394" s="4">
        <f t="shared" si="241"/>
        <v>13.272921108742008</v>
      </c>
      <c r="AB394" s="2">
        <v>5020</v>
      </c>
      <c r="AC394" s="4">
        <f t="shared" si="242"/>
        <v>52.81430825881115</v>
      </c>
      <c r="AD394" s="4">
        <f t="shared" si="243"/>
        <v>5.0715779477283975</v>
      </c>
      <c r="AE394" s="4">
        <f t="shared" si="244"/>
        <v>4.976997072354661</v>
      </c>
    </row>
    <row r="395" spans="1:31" ht="12.75" customHeight="1" hidden="1">
      <c r="A395" s="3"/>
      <c r="B395" s="25">
        <v>10</v>
      </c>
      <c r="C395" s="2">
        <v>12495</v>
      </c>
      <c r="D395" s="5">
        <f t="shared" si="227"/>
        <v>101.40399285830222</v>
      </c>
      <c r="E395" s="4">
        <f t="shared" si="228"/>
        <v>11.543364990207309</v>
      </c>
      <c r="F395" s="4">
        <f t="shared" si="229"/>
        <v>2.150098103335507</v>
      </c>
      <c r="G395" s="2">
        <f t="shared" si="226"/>
        <v>31943</v>
      </c>
      <c r="H395" s="4">
        <f t="shared" si="245"/>
        <v>75.76612903225806</v>
      </c>
      <c r="I395" s="4">
        <f t="shared" si="230"/>
        <v>29.51018070285651</v>
      </c>
      <c r="J395" s="4">
        <f t="shared" si="231"/>
        <v>-5.994702766333138</v>
      </c>
      <c r="K395" s="2">
        <v>46957</v>
      </c>
      <c r="L395" s="3"/>
      <c r="M395" s="4">
        <f t="shared" si="232"/>
        <v>43.38069546579949</v>
      </c>
      <c r="N395" s="4">
        <f t="shared" si="233"/>
        <v>-4.0362135208043775</v>
      </c>
      <c r="O395" s="2">
        <v>108244</v>
      </c>
      <c r="P395" s="4">
        <f t="shared" si="234"/>
        <v>50.72970465005108</v>
      </c>
      <c r="Q395" s="4">
        <f t="shared" si="235"/>
        <v>-6.978902590985259</v>
      </c>
      <c r="R395" s="3"/>
      <c r="S395" s="25">
        <v>10</v>
      </c>
      <c r="T395" s="2">
        <v>6985</v>
      </c>
      <c r="U395" s="4">
        <f t="shared" si="236"/>
        <v>82.58453535114684</v>
      </c>
      <c r="V395" s="4">
        <f t="shared" si="237"/>
        <v>6.453013561952625</v>
      </c>
      <c r="W395" s="4">
        <f t="shared" si="238"/>
        <v>-13.013698630136982</v>
      </c>
      <c r="X395" s="2">
        <v>7011</v>
      </c>
      <c r="Y395" s="4">
        <f t="shared" si="239"/>
        <v>59.04</v>
      </c>
      <c r="Z395" s="4">
        <f t="shared" si="240"/>
        <v>6.477033369055098</v>
      </c>
      <c r="AA395" s="4">
        <f t="shared" si="241"/>
        <v>-11.365360303413397</v>
      </c>
      <c r="AB395" s="2">
        <v>5452</v>
      </c>
      <c r="AC395" s="4">
        <f t="shared" si="242"/>
        <v>57.35928458705944</v>
      </c>
      <c r="AD395" s="4">
        <f t="shared" si="243"/>
        <v>5.036768781641476</v>
      </c>
      <c r="AE395" s="4">
        <f t="shared" si="244"/>
        <v>-6.129476584022042</v>
      </c>
    </row>
    <row r="396" spans="1:31" ht="12.75" customHeight="1" hidden="1">
      <c r="A396" s="3"/>
      <c r="B396" s="25">
        <v>11</v>
      </c>
      <c r="C396" s="2">
        <v>11698</v>
      </c>
      <c r="D396" s="5">
        <f t="shared" si="227"/>
        <v>94.93588703132609</v>
      </c>
      <c r="E396" s="4">
        <f t="shared" si="228"/>
        <v>10.931177872260898</v>
      </c>
      <c r="F396" s="4">
        <f t="shared" si="229"/>
        <v>23.370596920480914</v>
      </c>
      <c r="G396" s="2">
        <f t="shared" si="226"/>
        <v>30883</v>
      </c>
      <c r="H396" s="4">
        <f t="shared" si="245"/>
        <v>73.25189753320683</v>
      </c>
      <c r="I396" s="4">
        <f t="shared" si="230"/>
        <v>28.858571228332476</v>
      </c>
      <c r="J396" s="4">
        <f t="shared" si="231"/>
        <v>17.8605503186658</v>
      </c>
      <c r="K396" s="2">
        <v>45510</v>
      </c>
      <c r="L396" s="3"/>
      <c r="M396" s="4">
        <f t="shared" si="232"/>
        <v>42.52674858664673</v>
      </c>
      <c r="N396" s="4">
        <f t="shared" si="233"/>
        <v>16.387908546877394</v>
      </c>
      <c r="O396" s="2">
        <v>107015</v>
      </c>
      <c r="P396" s="4">
        <f t="shared" si="234"/>
        <v>50.15372069699214</v>
      </c>
      <c r="Q396" s="4">
        <f t="shared" si="235"/>
        <v>14.738015846637143</v>
      </c>
      <c r="R396" s="3"/>
      <c r="S396" s="25">
        <v>11</v>
      </c>
      <c r="T396" s="2">
        <v>7070</v>
      </c>
      <c r="U396" s="4">
        <f t="shared" si="236"/>
        <v>83.58950106408135</v>
      </c>
      <c r="V396" s="4">
        <f t="shared" si="237"/>
        <v>6.6065504835770685</v>
      </c>
      <c r="W396" s="4">
        <f t="shared" si="238"/>
        <v>13.940370668815461</v>
      </c>
      <c r="X396" s="2">
        <v>6375</v>
      </c>
      <c r="Y396" s="4">
        <f t="shared" si="239"/>
        <v>53.68421052631579</v>
      </c>
      <c r="Z396" s="4">
        <f t="shared" si="240"/>
        <v>5.957108816521049</v>
      </c>
      <c r="AA396" s="4">
        <f t="shared" si="241"/>
        <v>5.738928512191066</v>
      </c>
      <c r="AB396" s="2">
        <v>5740</v>
      </c>
      <c r="AC396" s="4">
        <f t="shared" si="242"/>
        <v>60.38926880589164</v>
      </c>
      <c r="AD396" s="4">
        <f t="shared" si="243"/>
        <v>5.363734055973461</v>
      </c>
      <c r="AE396" s="4">
        <f t="shared" si="244"/>
        <v>27.92511700468019</v>
      </c>
    </row>
    <row r="397" spans="1:31" ht="12.75" customHeight="1" hidden="1">
      <c r="A397" s="3"/>
      <c r="B397" s="25">
        <v>12</v>
      </c>
      <c r="C397" s="2">
        <v>12253</v>
      </c>
      <c r="D397" s="5">
        <f t="shared" si="227"/>
        <v>99.4400259698101</v>
      </c>
      <c r="E397" s="4">
        <f t="shared" si="228"/>
        <v>9.99290473588491</v>
      </c>
      <c r="F397" s="4">
        <f t="shared" si="229"/>
        <v>8.973674848808244</v>
      </c>
      <c r="G397" s="2">
        <f t="shared" si="226"/>
        <v>33599</v>
      </c>
      <c r="H397" s="4">
        <f t="shared" si="245"/>
        <v>79.69402277039848</v>
      </c>
      <c r="I397" s="4">
        <f t="shared" si="230"/>
        <v>27.401583793438103</v>
      </c>
      <c r="J397" s="4">
        <f t="shared" si="231"/>
        <v>8.028422609478492</v>
      </c>
      <c r="K397" s="2">
        <v>50455</v>
      </c>
      <c r="L397" s="3"/>
      <c r="M397" s="4">
        <f t="shared" si="232"/>
        <v>41.14845412952527</v>
      </c>
      <c r="N397" s="4">
        <f t="shared" si="233"/>
        <v>6.250131614968302</v>
      </c>
      <c r="O397" s="2">
        <v>122617</v>
      </c>
      <c r="P397" s="4">
        <f t="shared" si="234"/>
        <v>57.46576433867294</v>
      </c>
      <c r="Q397" s="4">
        <f t="shared" si="235"/>
        <v>5.871331497103194</v>
      </c>
      <c r="R397" s="3"/>
      <c r="S397" s="25">
        <v>12</v>
      </c>
      <c r="T397" s="2">
        <v>8226</v>
      </c>
      <c r="U397" s="4">
        <f t="shared" si="236"/>
        <v>97.25703475999055</v>
      </c>
      <c r="V397" s="4">
        <f t="shared" si="237"/>
        <v>6.708694552957583</v>
      </c>
      <c r="W397" s="4">
        <f t="shared" si="238"/>
        <v>10.877476748887993</v>
      </c>
      <c r="X397" s="2">
        <v>7238</v>
      </c>
      <c r="Y397" s="4">
        <f t="shared" si="239"/>
        <v>60.95157894736842</v>
      </c>
      <c r="Z397" s="4">
        <f t="shared" si="240"/>
        <v>5.90293352471517</v>
      </c>
      <c r="AA397" s="4">
        <f t="shared" si="241"/>
        <v>7.309117865085257</v>
      </c>
      <c r="AB397" s="2">
        <v>5882</v>
      </c>
      <c r="AC397" s="4">
        <f t="shared" si="242"/>
        <v>61.88321935823251</v>
      </c>
      <c r="AD397" s="4">
        <f t="shared" si="243"/>
        <v>4.79705097988044</v>
      </c>
      <c r="AE397" s="4">
        <f t="shared" si="244"/>
        <v>3.301721109940292</v>
      </c>
    </row>
    <row r="398" spans="1:31" ht="12.75" customHeight="1" hidden="1">
      <c r="A398" s="16"/>
      <c r="B398" s="6" t="s">
        <v>24</v>
      </c>
      <c r="C398" s="2">
        <f>SUM(C386:C397)</f>
        <v>136993</v>
      </c>
      <c r="D398" s="4">
        <f>100*C398/C$4</f>
        <v>99.57912947402087</v>
      </c>
      <c r="E398" s="4">
        <f>100*C398/O398</f>
        <v>10.614922088689493</v>
      </c>
      <c r="F398" s="4">
        <f>100*(C398/C385-1)</f>
        <v>3.547241118669686</v>
      </c>
      <c r="G398" s="2">
        <f>SUM(G386:G397)</f>
        <v>371019</v>
      </c>
      <c r="H398" s="4">
        <f>100*G398/G$4</f>
        <v>71.58120771185312</v>
      </c>
      <c r="I398" s="4">
        <f t="shared" si="230"/>
        <v>28.7484599827983</v>
      </c>
      <c r="J398" s="4">
        <f t="shared" si="231"/>
        <v>3.4845450539152</v>
      </c>
      <c r="K398" s="2">
        <f>SUM(K386:K397)</f>
        <v>547422</v>
      </c>
      <c r="L398" s="3"/>
      <c r="M398" s="4">
        <f t="shared" si="232"/>
        <v>42.417071526534784</v>
      </c>
      <c r="N398" s="4">
        <f t="shared" si="233"/>
        <v>3.9846517679909654</v>
      </c>
      <c r="O398" s="2">
        <f>SUM(O386:O397)</f>
        <v>1290570</v>
      </c>
      <c r="P398" s="4">
        <f>100*O398/O4</f>
        <v>49.68125649613119</v>
      </c>
      <c r="Q398" s="4">
        <f t="shared" si="235"/>
        <v>2.691149943226523</v>
      </c>
      <c r="R398" s="16"/>
      <c r="S398" s="6" t="s">
        <v>24</v>
      </c>
      <c r="T398" s="2">
        <f>SUM(T386:T397)</f>
        <v>85381</v>
      </c>
      <c r="U398" s="4">
        <f>100*T398/T$4</f>
        <v>79.14075172637531</v>
      </c>
      <c r="V398" s="4">
        <f t="shared" si="237"/>
        <v>6.615758928225513</v>
      </c>
      <c r="W398" s="4">
        <f t="shared" si="238"/>
        <v>0.40689128006115016</v>
      </c>
      <c r="X398" s="2">
        <f>SUM(X386:X397)</f>
        <v>80551</v>
      </c>
      <c r="Y398" s="4">
        <f>100*X398/X$4</f>
        <v>57.791122303293804</v>
      </c>
      <c r="Z398" s="4">
        <f t="shared" si="240"/>
        <v>6.241505691283696</v>
      </c>
      <c r="AA398" s="4">
        <f t="shared" si="241"/>
        <v>4.1342934339973825</v>
      </c>
      <c r="AB398" s="2">
        <f>SUM(AB386:AB397)</f>
        <v>68094</v>
      </c>
      <c r="AC398" s="4">
        <f>100*AB398/AB$4</f>
        <v>51.01476636774324</v>
      </c>
      <c r="AD398" s="4">
        <f t="shared" si="243"/>
        <v>5.276273274599595</v>
      </c>
      <c r="AE398" s="4">
        <f t="shared" si="244"/>
        <v>6.66687552868197</v>
      </c>
    </row>
    <row r="399" spans="1:31" ht="12.75" customHeight="1" hidden="1">
      <c r="A399" s="6">
        <v>29</v>
      </c>
      <c r="B399" s="21" t="s">
        <v>21</v>
      </c>
      <c r="C399" s="2">
        <v>10057</v>
      </c>
      <c r="D399" s="5">
        <f>100*C399/$C$290</f>
        <v>81.61824379159228</v>
      </c>
      <c r="E399" s="4">
        <f>100*C399/O399</f>
        <v>10.700871434195546</v>
      </c>
      <c r="F399" s="4">
        <f>100*(C399/C386-1)</f>
        <v>3.755287320746925</v>
      </c>
      <c r="G399" s="2">
        <f>T399+X399+AB399+C399</f>
        <v>26639</v>
      </c>
      <c r="H399" s="4">
        <f>100*G399/G$290</f>
        <v>63.185483870967744</v>
      </c>
      <c r="I399" s="4">
        <f>100*G399/O399</f>
        <v>28.34448783290595</v>
      </c>
      <c r="J399" s="4">
        <f>100*(G399/G386-1)</f>
        <v>1.5980167810831336</v>
      </c>
      <c r="K399" s="2">
        <v>40998</v>
      </c>
      <c r="L399" s="3"/>
      <c r="M399" s="4">
        <f>100*K399/O399</f>
        <v>43.62278284370578</v>
      </c>
      <c r="N399" s="4">
        <f>100*(K399/K386-1)</f>
        <v>2.8446718844069796</v>
      </c>
      <c r="O399" s="2">
        <v>93983</v>
      </c>
      <c r="P399" s="4">
        <f>100*O399/O$290</f>
        <v>44.0461349555241</v>
      </c>
      <c r="Q399" s="4">
        <f>100*(O399/O386-1)</f>
        <v>0.7784938396045327</v>
      </c>
      <c r="R399" s="6">
        <v>29</v>
      </c>
      <c r="S399" s="21" t="s">
        <v>21</v>
      </c>
      <c r="T399" s="2">
        <v>5971</v>
      </c>
      <c r="U399" s="4">
        <f>100*T399/T$290</f>
        <v>70.59588555213999</v>
      </c>
      <c r="V399" s="4">
        <f>100*T399/O399</f>
        <v>6.353276656416586</v>
      </c>
      <c r="W399" s="4">
        <f>100*(T399/T386-1)</f>
        <v>5.850026591029955</v>
      </c>
      <c r="X399" s="2">
        <v>5507</v>
      </c>
      <c r="Y399" s="4">
        <f>100*X399/X$290</f>
        <v>46.374736842105264</v>
      </c>
      <c r="Z399" s="4">
        <f>100*X399/O399</f>
        <v>5.859570347828862</v>
      </c>
      <c r="AA399" s="4">
        <f>100*(X399/X386-1)</f>
        <v>-1.3612753000179167</v>
      </c>
      <c r="AB399" s="2">
        <v>5104</v>
      </c>
      <c r="AC399" s="4">
        <f>100*AB399/AB$290</f>
        <v>53.69805365597054</v>
      </c>
      <c r="AD399" s="4">
        <f>100*AB399/O399</f>
        <v>5.430769394464956</v>
      </c>
      <c r="AE399" s="4">
        <f>100*(AB399/AB386-1)</f>
        <v>-3.7525928719592705</v>
      </c>
    </row>
    <row r="400" spans="1:31" ht="12.75" customHeight="1" hidden="1">
      <c r="A400" s="3"/>
      <c r="B400" s="21" t="s">
        <v>11</v>
      </c>
      <c r="C400" s="2">
        <v>10438</v>
      </c>
      <c r="D400" s="5">
        <f aca="true" t="shared" si="246" ref="D400:D410">100*C400/$C$290</f>
        <v>84.71027430611913</v>
      </c>
      <c r="E400" s="4">
        <f aca="true" t="shared" si="247" ref="E400:E411">100*C400/O400</f>
        <v>10.57880387963798</v>
      </c>
      <c r="F400" s="4">
        <f aca="true" t="shared" si="248" ref="F400:F409">100*(C400/C387-1)</f>
        <v>4.150868090201554</v>
      </c>
      <c r="G400" s="2">
        <f aca="true" t="shared" si="249" ref="G400:G410">T400+X400+AB400+C400</f>
        <v>28347</v>
      </c>
      <c r="H400" s="4">
        <f>100*G400/G$290</f>
        <v>67.23671726755218</v>
      </c>
      <c r="I400" s="4">
        <f>100*G400/O400</f>
        <v>28.729388156361168</v>
      </c>
      <c r="J400" s="4">
        <f aca="true" t="shared" si="250" ref="J400:J410">100*(G400/G387-1)</f>
        <v>4.067697052020991</v>
      </c>
      <c r="K400" s="2">
        <v>42473</v>
      </c>
      <c r="L400" s="3"/>
      <c r="M400" s="4">
        <f aca="true" t="shared" si="251" ref="M400:M410">100*K400/O400</f>
        <v>43.04594148111362</v>
      </c>
      <c r="N400" s="4">
        <f t="shared" si="233"/>
        <v>2.5224485854977274</v>
      </c>
      <c r="O400" s="2">
        <v>98669</v>
      </c>
      <c r="P400" s="4">
        <f aca="true" t="shared" si="252" ref="P400:P410">100*O400/O$290</f>
        <v>46.24227881560078</v>
      </c>
      <c r="Q400" s="4">
        <f aca="true" t="shared" si="253" ref="Q400:Q410">100*(O400/O387-1)</f>
        <v>-0.818230250394536</v>
      </c>
      <c r="R400" s="3"/>
      <c r="S400" s="21" t="s">
        <v>11</v>
      </c>
      <c r="T400" s="2">
        <v>6384</v>
      </c>
      <c r="U400" s="4">
        <f aca="true" t="shared" si="254" ref="U400:U410">100*T400/T$290</f>
        <v>75.4788366043982</v>
      </c>
      <c r="V400" s="4">
        <f aca="true" t="shared" si="255" ref="V400:V411">100*T400/O400</f>
        <v>6.470117260740455</v>
      </c>
      <c r="W400" s="4">
        <f aca="true" t="shared" si="256" ref="W400:W410">100*(T400/T387-1)</f>
        <v>3.8893409275833957</v>
      </c>
      <c r="X400" s="2">
        <v>6470</v>
      </c>
      <c r="Y400" s="4">
        <f aca="true" t="shared" si="257" ref="Y400:Y410">100*X400/X$290</f>
        <v>54.48421052631579</v>
      </c>
      <c r="Z400" s="4">
        <f aca="true" t="shared" si="258" ref="Z400:Z411">100*X400/O400</f>
        <v>6.557277361684014</v>
      </c>
      <c r="AA400" s="4">
        <f>100*(X400/X387-1)</f>
        <v>10.69289991445681</v>
      </c>
      <c r="AB400" s="2">
        <v>5055</v>
      </c>
      <c r="AC400" s="4">
        <f aca="true" t="shared" si="259" ref="AC400:AC410">100*AB400/AB$290</f>
        <v>53.18253550762756</v>
      </c>
      <c r="AD400" s="4">
        <f aca="true" t="shared" si="260" ref="AD400:AD411">100*AB400/O400</f>
        <v>5.123189654298716</v>
      </c>
      <c r="AE400" s="4">
        <f aca="true" t="shared" si="261" ref="AE400:AE411">100*(AB400/AB387-1)</f>
        <v>-3.2906064664243395</v>
      </c>
    </row>
    <row r="401" spans="1:31" ht="12.75" customHeight="1" hidden="1">
      <c r="A401" s="3"/>
      <c r="B401" s="24" t="s">
        <v>12</v>
      </c>
      <c r="C401" s="2">
        <v>13592</v>
      </c>
      <c r="D401" s="5">
        <f t="shared" si="246"/>
        <v>110.30676838175621</v>
      </c>
      <c r="E401" s="4">
        <f t="shared" si="247"/>
        <v>10.624975571623999</v>
      </c>
      <c r="F401" s="4">
        <f t="shared" si="248"/>
        <v>-2.384372306808391</v>
      </c>
      <c r="G401" s="2">
        <f t="shared" si="249"/>
        <v>36211</v>
      </c>
      <c r="H401" s="4">
        <f>100*G401/G$290</f>
        <v>85.88946869070209</v>
      </c>
      <c r="I401" s="4">
        <f>100*G401/O401</f>
        <v>28.30642954856361</v>
      </c>
      <c r="J401" s="4">
        <f t="shared" si="250"/>
        <v>-2.524967024684377</v>
      </c>
      <c r="K401" s="2">
        <v>52961</v>
      </c>
      <c r="L401" s="3"/>
      <c r="M401" s="4">
        <f t="shared" si="251"/>
        <v>41.4000390854016</v>
      </c>
      <c r="N401" s="4">
        <f t="shared" si="233"/>
        <v>-3.102987723438899</v>
      </c>
      <c r="O401" s="2">
        <v>127925</v>
      </c>
      <c r="P401" s="4">
        <f t="shared" si="252"/>
        <v>59.9534151302408</v>
      </c>
      <c r="Q401" s="4">
        <f t="shared" si="253"/>
        <v>-1.8618816742359101</v>
      </c>
      <c r="R401" s="3"/>
      <c r="S401" s="24" t="s">
        <v>12</v>
      </c>
      <c r="T401" s="2">
        <v>8976</v>
      </c>
      <c r="U401" s="4">
        <f t="shared" si="254"/>
        <v>106.1243792858832</v>
      </c>
      <c r="V401" s="4">
        <f t="shared" si="255"/>
        <v>7.016611295681063</v>
      </c>
      <c r="W401" s="4">
        <f t="shared" si="256"/>
        <v>3.57719824601892</v>
      </c>
      <c r="X401" s="2">
        <v>7385</v>
      </c>
      <c r="Y401" s="4">
        <f t="shared" si="257"/>
        <v>62.189473684210526</v>
      </c>
      <c r="Z401" s="4">
        <f t="shared" si="258"/>
        <v>5.772913816689466</v>
      </c>
      <c r="AA401" s="4">
        <f aca="true" t="shared" si="262" ref="AA401:AA410">100*(X401/X388-1)</f>
        <v>-8.31781502172564</v>
      </c>
      <c r="AB401" s="2">
        <v>6258</v>
      </c>
      <c r="AC401" s="4">
        <f t="shared" si="259"/>
        <v>65.83903208837454</v>
      </c>
      <c r="AD401" s="4">
        <f t="shared" si="260"/>
        <v>4.891928864569083</v>
      </c>
      <c r="AE401" s="4">
        <f t="shared" si="261"/>
        <v>-3.7822878228782275</v>
      </c>
    </row>
    <row r="402" spans="1:31" ht="12.75" customHeight="1" hidden="1">
      <c r="A402" s="3"/>
      <c r="B402" s="24" t="s">
        <v>13</v>
      </c>
      <c r="C402" s="2">
        <v>13673</v>
      </c>
      <c r="D402" s="5">
        <f t="shared" si="246"/>
        <v>110.96412919980523</v>
      </c>
      <c r="E402" s="4">
        <f t="shared" si="247"/>
        <v>11.699624359314434</v>
      </c>
      <c r="F402" s="4">
        <f t="shared" si="248"/>
        <v>4.97504798464492</v>
      </c>
      <c r="G402" s="2">
        <f t="shared" si="249"/>
        <v>36277</v>
      </c>
      <c r="H402" s="4">
        <f aca="true" t="shared" si="263" ref="H402:H410">100*G402/G$290</f>
        <v>86.04601518026566</v>
      </c>
      <c r="I402" s="4">
        <f aca="true" t="shared" si="264" ref="I402:I411">100*G402/O402</f>
        <v>31.041269134999617</v>
      </c>
      <c r="J402" s="4">
        <f t="shared" si="250"/>
        <v>6.178657144529653</v>
      </c>
      <c r="K402" s="2">
        <v>52204</v>
      </c>
      <c r="L402" s="3"/>
      <c r="M402" s="4">
        <f t="shared" si="251"/>
        <v>44.66958166120462</v>
      </c>
      <c r="N402" s="4">
        <f t="shared" si="233"/>
        <v>7.422268864333192</v>
      </c>
      <c r="O402" s="2">
        <v>116867</v>
      </c>
      <c r="P402" s="4">
        <f t="shared" si="252"/>
        <v>54.77096553469495</v>
      </c>
      <c r="Q402" s="4">
        <f t="shared" si="253"/>
        <v>3.4285309709451095</v>
      </c>
      <c r="R402" s="3"/>
      <c r="S402" s="24" t="s">
        <v>13</v>
      </c>
      <c r="T402" s="2">
        <v>8529</v>
      </c>
      <c r="U402" s="4">
        <f t="shared" si="254"/>
        <v>100.83944194845117</v>
      </c>
      <c r="V402" s="4">
        <f t="shared" si="255"/>
        <v>7.298039651912003</v>
      </c>
      <c r="W402" s="4">
        <f t="shared" si="256"/>
        <v>5.400395452298556</v>
      </c>
      <c r="X402" s="2">
        <v>7613</v>
      </c>
      <c r="Y402" s="4">
        <f t="shared" si="257"/>
        <v>64.10947368421053</v>
      </c>
      <c r="Z402" s="4">
        <f t="shared" si="258"/>
        <v>6.5142426861303875</v>
      </c>
      <c r="AA402" s="4">
        <f t="shared" si="262"/>
        <v>4.920066152149949</v>
      </c>
      <c r="AB402" s="2">
        <v>6462</v>
      </c>
      <c r="AC402" s="4">
        <f t="shared" si="259"/>
        <v>67.98527091004735</v>
      </c>
      <c r="AD402" s="4">
        <f t="shared" si="260"/>
        <v>5.52936243764279</v>
      </c>
      <c r="AE402" s="4">
        <f t="shared" si="261"/>
        <v>11.54842050750906</v>
      </c>
    </row>
    <row r="403" spans="1:31" ht="12.75" customHeight="1" hidden="1">
      <c r="A403" s="3"/>
      <c r="B403" s="24" t="s">
        <v>14</v>
      </c>
      <c r="C403" s="2">
        <v>12158</v>
      </c>
      <c r="D403" s="5">
        <f t="shared" si="246"/>
        <v>98.6690472325921</v>
      </c>
      <c r="E403" s="4">
        <f t="shared" si="247"/>
        <v>11.37399081324315</v>
      </c>
      <c r="F403" s="4">
        <f t="shared" si="248"/>
        <v>7.946373079996438</v>
      </c>
      <c r="G403" s="2">
        <f t="shared" si="249"/>
        <v>32187</v>
      </c>
      <c r="H403" s="4">
        <f t="shared" si="263"/>
        <v>76.34487666034155</v>
      </c>
      <c r="I403" s="4">
        <f t="shared" si="264"/>
        <v>30.111419831046</v>
      </c>
      <c r="J403" s="4">
        <f t="shared" si="250"/>
        <v>4.8368184483095655</v>
      </c>
      <c r="K403" s="2">
        <v>47163</v>
      </c>
      <c r="L403" s="3"/>
      <c r="M403" s="4">
        <f t="shared" si="251"/>
        <v>44.121691785243186</v>
      </c>
      <c r="N403" s="4">
        <f t="shared" si="233"/>
        <v>7.354547937721945</v>
      </c>
      <c r="O403" s="2">
        <v>106893</v>
      </c>
      <c r="P403" s="4">
        <f t="shared" si="252"/>
        <v>50.09654409628165</v>
      </c>
      <c r="Q403" s="4">
        <f t="shared" si="253"/>
        <v>4.963765981264356</v>
      </c>
      <c r="R403" s="3"/>
      <c r="S403" s="24" t="s">
        <v>14</v>
      </c>
      <c r="T403" s="2">
        <v>7440</v>
      </c>
      <c r="U403" s="4">
        <f t="shared" si="254"/>
        <v>87.96405769685505</v>
      </c>
      <c r="V403" s="4">
        <f t="shared" si="255"/>
        <v>6.9602312592966795</v>
      </c>
      <c r="W403" s="4">
        <f t="shared" si="256"/>
        <v>6.620808254514188</v>
      </c>
      <c r="X403" s="2">
        <v>6254</v>
      </c>
      <c r="Y403" s="4">
        <f t="shared" si="257"/>
        <v>52.665263157894735</v>
      </c>
      <c r="Z403" s="4">
        <f t="shared" si="258"/>
        <v>5.85071052360772</v>
      </c>
      <c r="AA403" s="4">
        <f t="shared" si="262"/>
        <v>-4.182626015014557</v>
      </c>
      <c r="AB403" s="2">
        <v>6335</v>
      </c>
      <c r="AC403" s="4">
        <f t="shared" si="259"/>
        <v>66.64913203577065</v>
      </c>
      <c r="AD403" s="4">
        <f t="shared" si="260"/>
        <v>5.92648723489845</v>
      </c>
      <c r="AE403" s="4">
        <f t="shared" si="261"/>
        <v>6.757667677789003</v>
      </c>
    </row>
    <row r="404" spans="1:31" ht="12.75" customHeight="1" hidden="1">
      <c r="A404" s="3"/>
      <c r="B404" s="24" t="s">
        <v>15</v>
      </c>
      <c r="C404" s="2">
        <v>11322</v>
      </c>
      <c r="D404" s="5">
        <f t="shared" si="246"/>
        <v>91.88443434507386</v>
      </c>
      <c r="E404" s="4">
        <f t="shared" si="247"/>
        <v>10.402712312908294</v>
      </c>
      <c r="F404" s="4">
        <f t="shared" si="248"/>
        <v>-0.10587612493382359</v>
      </c>
      <c r="G404" s="2">
        <f t="shared" si="249"/>
        <v>31700</v>
      </c>
      <c r="H404" s="4">
        <f t="shared" si="263"/>
        <v>75.18975332068311</v>
      </c>
      <c r="I404" s="4">
        <f t="shared" si="264"/>
        <v>29.126124387846044</v>
      </c>
      <c r="J404" s="4">
        <f t="shared" si="250"/>
        <v>-0.6518741381471682</v>
      </c>
      <c r="K404" s="2">
        <v>47128</v>
      </c>
      <c r="L404" s="3"/>
      <c r="M404" s="4">
        <f t="shared" si="251"/>
        <v>43.30145079338828</v>
      </c>
      <c r="N404" s="4">
        <f t="shared" si="233"/>
        <v>-0.1906052776483591</v>
      </c>
      <c r="O404" s="2">
        <v>108837</v>
      </c>
      <c r="P404" s="4">
        <f t="shared" si="252"/>
        <v>51.007620422356986</v>
      </c>
      <c r="Q404" s="4">
        <f t="shared" si="253"/>
        <v>0.1831771571641605</v>
      </c>
      <c r="R404" s="3"/>
      <c r="S404" s="24" t="s">
        <v>15</v>
      </c>
      <c r="T404" s="2">
        <v>7285</v>
      </c>
      <c r="U404" s="4">
        <f t="shared" si="254"/>
        <v>86.1314731615039</v>
      </c>
      <c r="V404" s="4">
        <f t="shared" si="255"/>
        <v>6.693495778090171</v>
      </c>
      <c r="W404" s="4">
        <f t="shared" si="256"/>
        <v>1.5897364384325652</v>
      </c>
      <c r="X404" s="2">
        <v>6626</v>
      </c>
      <c r="Y404" s="4">
        <f t="shared" si="257"/>
        <v>55.7978947368421</v>
      </c>
      <c r="Z404" s="4">
        <f t="shared" si="258"/>
        <v>6.088003160689839</v>
      </c>
      <c r="AA404" s="4">
        <f t="shared" si="262"/>
        <v>-7.0947840717891175</v>
      </c>
      <c r="AB404" s="2">
        <v>6467</v>
      </c>
      <c r="AC404" s="4">
        <f t="shared" si="259"/>
        <v>68.0378748027354</v>
      </c>
      <c r="AD404" s="4">
        <f t="shared" si="260"/>
        <v>5.941913136157741</v>
      </c>
      <c r="AE404" s="4">
        <f t="shared" si="261"/>
        <v>3.1254983256258972</v>
      </c>
    </row>
    <row r="405" spans="1:31" ht="12.75" customHeight="1" hidden="1">
      <c r="A405" s="3"/>
      <c r="B405" s="24" t="s">
        <v>16</v>
      </c>
      <c r="C405" s="2">
        <v>10621</v>
      </c>
      <c r="D405" s="5">
        <f t="shared" si="246"/>
        <v>86.19542282097062</v>
      </c>
      <c r="E405" s="4">
        <f t="shared" si="247"/>
        <v>10.141896795385968</v>
      </c>
      <c r="F405" s="4">
        <f t="shared" si="248"/>
        <v>5.304382312115807</v>
      </c>
      <c r="G405" s="2">
        <f t="shared" si="249"/>
        <v>30678</v>
      </c>
      <c r="H405" s="4">
        <f t="shared" si="263"/>
        <v>72.76565464895636</v>
      </c>
      <c r="I405" s="4">
        <f t="shared" si="264"/>
        <v>29.294144608685688</v>
      </c>
      <c r="J405" s="4">
        <f t="shared" si="250"/>
        <v>6.181641977017849</v>
      </c>
      <c r="K405" s="2">
        <v>45174</v>
      </c>
      <c r="L405" s="3"/>
      <c r="M405" s="4">
        <f t="shared" si="251"/>
        <v>43.13624384095336</v>
      </c>
      <c r="N405" s="4">
        <f t="shared" si="233"/>
        <v>4.858290197534876</v>
      </c>
      <c r="O405" s="2">
        <v>104724</v>
      </c>
      <c r="P405" s="4">
        <f t="shared" si="252"/>
        <v>49.080019121354994</v>
      </c>
      <c r="Q405" s="4">
        <f t="shared" si="253"/>
        <v>2.3154932880004697</v>
      </c>
      <c r="R405" s="3"/>
      <c r="S405" s="24" t="s">
        <v>16</v>
      </c>
      <c r="T405" s="2">
        <v>7141</v>
      </c>
      <c r="U405" s="4">
        <f t="shared" si="254"/>
        <v>84.42894301253251</v>
      </c>
      <c r="V405" s="4">
        <f t="shared" si="255"/>
        <v>6.818876284328329</v>
      </c>
      <c r="W405" s="4">
        <f t="shared" si="256"/>
        <v>6.233263909550724</v>
      </c>
      <c r="X405" s="2">
        <v>7029</v>
      </c>
      <c r="Y405" s="4">
        <f t="shared" si="257"/>
        <v>59.19157894736842</v>
      </c>
      <c r="Z405" s="4">
        <f t="shared" si="258"/>
        <v>6.711928497765555</v>
      </c>
      <c r="AA405" s="4">
        <f t="shared" si="262"/>
        <v>8.824895494658612</v>
      </c>
      <c r="AB405" s="2">
        <v>5887</v>
      </c>
      <c r="AC405" s="4">
        <f t="shared" si="259"/>
        <v>61.93582325092057</v>
      </c>
      <c r="AD405" s="4">
        <f t="shared" si="260"/>
        <v>5.621443031205836</v>
      </c>
      <c r="AE405" s="4">
        <f t="shared" si="261"/>
        <v>4.657777777777783</v>
      </c>
    </row>
    <row r="406" spans="1:31" ht="12.75" customHeight="1" hidden="1">
      <c r="A406" s="3"/>
      <c r="B406" s="24" t="s">
        <v>22</v>
      </c>
      <c r="C406" s="2">
        <v>10993</v>
      </c>
      <c r="D406" s="5">
        <f t="shared" si="246"/>
        <v>89.21441324460315</v>
      </c>
      <c r="E406" s="4">
        <f t="shared" si="247"/>
        <v>10.232233443477451</v>
      </c>
      <c r="F406" s="4">
        <f t="shared" si="248"/>
        <v>0.5120234067843121</v>
      </c>
      <c r="G406" s="2">
        <f t="shared" si="249"/>
        <v>30698</v>
      </c>
      <c r="H406" s="4">
        <f t="shared" si="263"/>
        <v>72.81309297912713</v>
      </c>
      <c r="I406" s="4">
        <f t="shared" si="264"/>
        <v>28.573556103690603</v>
      </c>
      <c r="J406" s="4">
        <f t="shared" si="250"/>
        <v>1.7129982439282987</v>
      </c>
      <c r="K406" s="2">
        <v>45244</v>
      </c>
      <c r="L406" s="3"/>
      <c r="M406" s="4">
        <f t="shared" si="251"/>
        <v>42.11290547773072</v>
      </c>
      <c r="N406" s="4">
        <f t="shared" si="233"/>
        <v>3.4266773345525303</v>
      </c>
      <c r="O406" s="2">
        <v>107435</v>
      </c>
      <c r="P406" s="4">
        <f t="shared" si="252"/>
        <v>50.35055817484792</v>
      </c>
      <c r="Q406" s="4">
        <f t="shared" si="253"/>
        <v>2.5182258864842266</v>
      </c>
      <c r="R406" s="3"/>
      <c r="S406" s="24" t="s">
        <v>22</v>
      </c>
      <c r="T406" s="2">
        <v>7275</v>
      </c>
      <c r="U406" s="4">
        <f t="shared" si="254"/>
        <v>86.01324190115866</v>
      </c>
      <c r="V406" s="4">
        <f t="shared" si="255"/>
        <v>6.771536277749337</v>
      </c>
      <c r="W406" s="4">
        <f t="shared" si="256"/>
        <v>0.9575353871773551</v>
      </c>
      <c r="X406" s="2">
        <v>6826</v>
      </c>
      <c r="Y406" s="4">
        <f t="shared" si="257"/>
        <v>57.4821052631579</v>
      </c>
      <c r="Z406" s="4">
        <f t="shared" si="258"/>
        <v>6.353609159026388</v>
      </c>
      <c r="AA406" s="4">
        <f t="shared" si="262"/>
        <v>1.956684092606431</v>
      </c>
      <c r="AB406" s="2">
        <v>5604</v>
      </c>
      <c r="AC406" s="4">
        <f t="shared" si="259"/>
        <v>58.958442924776435</v>
      </c>
      <c r="AD406" s="4">
        <f t="shared" si="260"/>
        <v>5.216177223437427</v>
      </c>
      <c r="AE406" s="4">
        <f t="shared" si="261"/>
        <v>4.884896125772031</v>
      </c>
    </row>
    <row r="407" spans="1:31" ht="12.75" customHeight="1" hidden="1">
      <c r="A407" s="3"/>
      <c r="B407" s="24" t="s">
        <v>23</v>
      </c>
      <c r="C407" s="2">
        <v>10418</v>
      </c>
      <c r="D407" s="5">
        <f t="shared" si="246"/>
        <v>84.54796299302062</v>
      </c>
      <c r="E407" s="4">
        <f t="shared" si="247"/>
        <v>10.430621051472281</v>
      </c>
      <c r="F407" s="4">
        <f t="shared" si="248"/>
        <v>1.5102796453278833</v>
      </c>
      <c r="G407" s="2">
        <f t="shared" si="249"/>
        <v>28833</v>
      </c>
      <c r="H407" s="4">
        <f t="shared" si="263"/>
        <v>68.38946869070209</v>
      </c>
      <c r="I407" s="4">
        <f t="shared" si="264"/>
        <v>28.867930195536598</v>
      </c>
      <c r="J407" s="4">
        <f t="shared" si="250"/>
        <v>2.4736112591960735</v>
      </c>
      <c r="K407" s="2">
        <v>43025</v>
      </c>
      <c r="L407" s="3"/>
      <c r="M407" s="4">
        <f t="shared" si="251"/>
        <v>43.07712331921625</v>
      </c>
      <c r="N407" s="4">
        <f t="shared" si="233"/>
        <v>2.4941636095097364</v>
      </c>
      <c r="O407" s="2">
        <v>99879</v>
      </c>
      <c r="P407" s="4">
        <f t="shared" si="252"/>
        <v>46.80935821609006</v>
      </c>
      <c r="Q407" s="4">
        <f t="shared" si="253"/>
        <v>0.9052059444551119</v>
      </c>
      <c r="R407" s="3"/>
      <c r="S407" s="24" t="s">
        <v>23</v>
      </c>
      <c r="T407" s="2">
        <v>6707</v>
      </c>
      <c r="U407" s="4">
        <f t="shared" si="254"/>
        <v>79.2977063135493</v>
      </c>
      <c r="V407" s="4">
        <f t="shared" si="255"/>
        <v>6.715125301614954</v>
      </c>
      <c r="W407" s="4">
        <f t="shared" si="256"/>
        <v>3.5190615835777095</v>
      </c>
      <c r="X407" s="2">
        <v>6237</v>
      </c>
      <c r="Y407" s="4">
        <f t="shared" si="257"/>
        <v>52.5221052631579</v>
      </c>
      <c r="Z407" s="4">
        <f t="shared" si="258"/>
        <v>6.244555912654311</v>
      </c>
      <c r="AA407" s="4">
        <f t="shared" si="262"/>
        <v>-2.1647058823529464</v>
      </c>
      <c r="AB407" s="2">
        <v>5471</v>
      </c>
      <c r="AC407" s="4">
        <f t="shared" si="259"/>
        <v>57.55917937927406</v>
      </c>
      <c r="AD407" s="4">
        <f t="shared" si="260"/>
        <v>5.477627929795052</v>
      </c>
      <c r="AE407" s="4">
        <f t="shared" si="261"/>
        <v>8.98406374501992</v>
      </c>
    </row>
    <row r="408" spans="1:31" ht="12.75" customHeight="1" hidden="1">
      <c r="A408" s="3"/>
      <c r="B408" s="25">
        <v>10</v>
      </c>
      <c r="C408" s="2">
        <v>11810</v>
      </c>
      <c r="D408" s="5">
        <f t="shared" si="246"/>
        <v>95.8448303846778</v>
      </c>
      <c r="E408" s="4">
        <f t="shared" si="247"/>
        <v>10.369381788169598</v>
      </c>
      <c r="F408" s="4">
        <f>100*(C408/C395-1)</f>
        <v>-5.48219287715086</v>
      </c>
      <c r="G408" s="2">
        <f t="shared" si="249"/>
        <v>32607</v>
      </c>
      <c r="H408" s="4">
        <f t="shared" si="263"/>
        <v>77.3410815939279</v>
      </c>
      <c r="I408" s="4">
        <f t="shared" si="264"/>
        <v>28.629503130130914</v>
      </c>
      <c r="J408" s="4">
        <f t="shared" si="250"/>
        <v>2.0787026891650795</v>
      </c>
      <c r="K408" s="2">
        <v>47962</v>
      </c>
      <c r="L408" s="3"/>
      <c r="M408" s="4">
        <f t="shared" si="251"/>
        <v>42.111455488923816</v>
      </c>
      <c r="N408" s="4">
        <f t="shared" si="233"/>
        <v>2.1402559788742836</v>
      </c>
      <c r="O408" s="2">
        <v>113893</v>
      </c>
      <c r="P408" s="4">
        <f t="shared" si="252"/>
        <v>53.37716872721138</v>
      </c>
      <c r="Q408" s="4">
        <f t="shared" si="253"/>
        <v>5.218765012379434</v>
      </c>
      <c r="R408" s="3"/>
      <c r="S408" s="25">
        <v>10</v>
      </c>
      <c r="T408" s="2">
        <v>7368</v>
      </c>
      <c r="U408" s="4">
        <f t="shared" si="254"/>
        <v>87.11279262236935</v>
      </c>
      <c r="V408" s="4">
        <f t="shared" si="255"/>
        <v>6.469229891213683</v>
      </c>
      <c r="W408" s="4">
        <f t="shared" si="256"/>
        <v>5.4831782390837525</v>
      </c>
      <c r="X408" s="2">
        <v>7146</v>
      </c>
      <c r="Y408" s="4">
        <f t="shared" si="257"/>
        <v>60.176842105263155</v>
      </c>
      <c r="Z408" s="4">
        <f t="shared" si="258"/>
        <v>6.274310098074508</v>
      </c>
      <c r="AA408" s="4">
        <f t="shared" si="262"/>
        <v>1.9255455712451797</v>
      </c>
      <c r="AB408" s="2">
        <v>6283</v>
      </c>
      <c r="AC408" s="4">
        <f t="shared" si="259"/>
        <v>66.10205155181484</v>
      </c>
      <c r="AD408" s="4">
        <f t="shared" si="260"/>
        <v>5.516581352673123</v>
      </c>
      <c r="AE408" s="4">
        <f t="shared" si="261"/>
        <v>15.242112986060153</v>
      </c>
    </row>
    <row r="409" spans="1:31" ht="12.75" customHeight="1" hidden="1">
      <c r="A409" s="3"/>
      <c r="B409" s="25">
        <v>11</v>
      </c>
      <c r="C409" s="2">
        <v>11477</v>
      </c>
      <c r="D409" s="5">
        <f t="shared" si="246"/>
        <v>93.1423470215874</v>
      </c>
      <c r="E409" s="4">
        <f t="shared" si="247"/>
        <v>10.602897158272052</v>
      </c>
      <c r="F409" s="4">
        <f t="shared" si="248"/>
        <v>-1.8892118310822381</v>
      </c>
      <c r="G409" s="2">
        <f t="shared" si="249"/>
        <v>30691</v>
      </c>
      <c r="H409" s="4">
        <f t="shared" si="263"/>
        <v>72.79648956356736</v>
      </c>
      <c r="I409" s="4">
        <f t="shared" si="264"/>
        <v>28.353534606999002</v>
      </c>
      <c r="J409" s="4">
        <f t="shared" si="250"/>
        <v>-0.6217012595926552</v>
      </c>
      <c r="K409" s="2">
        <v>45726</v>
      </c>
      <c r="L409" s="3"/>
      <c r="M409" s="4">
        <f t="shared" si="251"/>
        <v>42.2434499833709</v>
      </c>
      <c r="N409" s="4">
        <f t="shared" si="233"/>
        <v>0.4746209624258313</v>
      </c>
      <c r="O409" s="2">
        <v>108244</v>
      </c>
      <c r="P409" s="4">
        <f t="shared" si="252"/>
        <v>50.72970465005108</v>
      </c>
      <c r="Q409" s="4">
        <f t="shared" si="253"/>
        <v>1.148437134981073</v>
      </c>
      <c r="R409" s="3"/>
      <c r="S409" s="25">
        <v>11</v>
      </c>
      <c r="T409" s="2">
        <v>6617</v>
      </c>
      <c r="U409" s="4">
        <f t="shared" si="254"/>
        <v>78.23362497044218</v>
      </c>
      <c r="V409" s="4">
        <f t="shared" si="255"/>
        <v>6.113040907579173</v>
      </c>
      <c r="W409" s="4">
        <f t="shared" si="256"/>
        <v>-6.40735502121641</v>
      </c>
      <c r="X409" s="2">
        <v>7051</v>
      </c>
      <c r="Y409" s="4">
        <f t="shared" si="257"/>
        <v>59.37684210526316</v>
      </c>
      <c r="Z409" s="4">
        <f t="shared" si="258"/>
        <v>6.513986918443517</v>
      </c>
      <c r="AA409" s="4">
        <f t="shared" si="262"/>
        <v>10.603921568627461</v>
      </c>
      <c r="AB409" s="2">
        <v>5546</v>
      </c>
      <c r="AC409" s="4">
        <f t="shared" si="259"/>
        <v>58.34823776959495</v>
      </c>
      <c r="AD409" s="4">
        <f t="shared" si="260"/>
        <v>5.123609622704261</v>
      </c>
      <c r="AE409" s="4">
        <f t="shared" si="261"/>
        <v>-3.379790940766547</v>
      </c>
    </row>
    <row r="410" spans="1:31" ht="12.75" customHeight="1" hidden="1">
      <c r="A410" s="3"/>
      <c r="B410" s="25">
        <v>12</v>
      </c>
      <c r="C410" s="2">
        <v>13597</v>
      </c>
      <c r="D410" s="5">
        <f t="shared" si="246"/>
        <v>110.34734621003084</v>
      </c>
      <c r="E410" s="4">
        <f t="shared" si="247"/>
        <v>10.479464196255847</v>
      </c>
      <c r="F410" s="4">
        <f>100*(C410/C397-1)</f>
        <v>10.968742348812533</v>
      </c>
      <c r="G410" s="2">
        <f t="shared" si="249"/>
        <v>35646</v>
      </c>
      <c r="H410" s="4">
        <f t="shared" si="263"/>
        <v>84.5493358633776</v>
      </c>
      <c r="I410" s="4">
        <f t="shared" si="264"/>
        <v>27.473044108239755</v>
      </c>
      <c r="J410" s="4">
        <f t="shared" si="250"/>
        <v>6.092443227477018</v>
      </c>
      <c r="K410" s="2">
        <v>54307</v>
      </c>
      <c r="L410" s="3"/>
      <c r="M410" s="4">
        <f t="shared" si="251"/>
        <v>41.855428558216246</v>
      </c>
      <c r="N410" s="4">
        <f t="shared" si="233"/>
        <v>7.634525815082749</v>
      </c>
      <c r="O410" s="2">
        <v>129749</v>
      </c>
      <c r="P410" s="4">
        <f t="shared" si="252"/>
        <v>60.808252176928775</v>
      </c>
      <c r="Q410" s="4">
        <f t="shared" si="253"/>
        <v>5.816485479174993</v>
      </c>
      <c r="R410" s="3"/>
      <c r="S410" s="25">
        <v>12</v>
      </c>
      <c r="T410" s="2">
        <v>7888</v>
      </c>
      <c r="U410" s="4">
        <f t="shared" si="254"/>
        <v>93.26081816032159</v>
      </c>
      <c r="V410" s="4">
        <f t="shared" si="255"/>
        <v>6.079430284626471</v>
      </c>
      <c r="W410" s="4">
        <f t="shared" si="256"/>
        <v>-4.108922927303671</v>
      </c>
      <c r="X410" s="2">
        <v>7612</v>
      </c>
      <c r="Y410" s="4">
        <f t="shared" si="257"/>
        <v>64.10105263157895</v>
      </c>
      <c r="Z410" s="4">
        <f t="shared" si="258"/>
        <v>5.866711882172503</v>
      </c>
      <c r="AA410" s="4">
        <f t="shared" si="262"/>
        <v>5.167173252279644</v>
      </c>
      <c r="AB410" s="2">
        <v>6549</v>
      </c>
      <c r="AC410" s="4">
        <f t="shared" si="259"/>
        <v>68.90057864281957</v>
      </c>
      <c r="AD410" s="4">
        <f t="shared" si="260"/>
        <v>5.047437745184934</v>
      </c>
      <c r="AE410" s="4">
        <f t="shared" si="261"/>
        <v>11.339680380822848</v>
      </c>
    </row>
    <row r="411" spans="1:31" ht="12.75" customHeight="1" hidden="1">
      <c r="A411" s="16"/>
      <c r="B411" s="6" t="s">
        <v>24</v>
      </c>
      <c r="C411" s="2">
        <f>SUM(C399:C410)</f>
        <v>140156</v>
      </c>
      <c r="D411" s="4">
        <f>100*C411/C$4</f>
        <v>101.87828918675312</v>
      </c>
      <c r="E411" s="4">
        <f t="shared" si="247"/>
        <v>10.64127346636317</v>
      </c>
      <c r="F411" s="4">
        <f>100*(C411/C398-1)</f>
        <v>2.3088770959100113</v>
      </c>
      <c r="G411" s="2">
        <f>SUM(G399:G410)</f>
        <v>380514</v>
      </c>
      <c r="H411" s="4">
        <f>100*G411/G$4</f>
        <v>73.41309116586504</v>
      </c>
      <c r="I411" s="4">
        <f t="shared" si="264"/>
        <v>28.890333141497443</v>
      </c>
      <c r="J411" s="4">
        <f>100*(G411/G398-1)</f>
        <v>2.5591681288559265</v>
      </c>
      <c r="K411" s="2">
        <f>SUM(K399:K410)</f>
        <v>564365</v>
      </c>
      <c r="L411" s="3"/>
      <c r="M411" s="4">
        <f>100*K411/O411</f>
        <v>42.84912739978346</v>
      </c>
      <c r="N411" s="4">
        <f>100*(K411/K398-1)</f>
        <v>3.095052811176746</v>
      </c>
      <c r="O411" s="2">
        <f>SUM(O399:O410)</f>
        <v>1317098</v>
      </c>
      <c r="P411" s="4">
        <f>100*O411/O4</f>
        <v>50.70246756746352</v>
      </c>
      <c r="Q411" s="4">
        <f>100*(O411/O398-1)</f>
        <v>2.0555258529177056</v>
      </c>
      <c r="R411" s="16"/>
      <c r="S411" s="6" t="s">
        <v>24</v>
      </c>
      <c r="T411" s="2">
        <f>SUM(T399:T410)</f>
        <v>87581</v>
      </c>
      <c r="U411" s="4">
        <f>100*T411/T$4</f>
        <v>81.17996014274459</v>
      </c>
      <c r="V411" s="4">
        <f t="shared" si="255"/>
        <v>6.64954316231594</v>
      </c>
      <c r="W411" s="4">
        <f>100*(T411/T398-1)</f>
        <v>2.5766856794837256</v>
      </c>
      <c r="X411" s="2">
        <f>SUM(X399:X410)</f>
        <v>81756</v>
      </c>
      <c r="Y411" s="4">
        <f>100*X411/X$4</f>
        <v>58.65564667140182</v>
      </c>
      <c r="Z411" s="4">
        <f t="shared" si="258"/>
        <v>6.207282981220835</v>
      </c>
      <c r="AA411" s="4">
        <f>100*(X411/X398-1)</f>
        <v>1.4959466673287736</v>
      </c>
      <c r="AB411" s="2">
        <f>SUM(AB399:AB410)</f>
        <v>71021</v>
      </c>
      <c r="AC411" s="4">
        <f>100*AB411/AB$4</f>
        <v>53.20762067441321</v>
      </c>
      <c r="AD411" s="4">
        <f t="shared" si="260"/>
        <v>5.392233531597497</v>
      </c>
      <c r="AE411" s="4">
        <f t="shared" si="261"/>
        <v>4.29846976238728</v>
      </c>
    </row>
    <row r="412" spans="1:31" ht="12.75" customHeight="1" hidden="1">
      <c r="A412" s="6">
        <v>30</v>
      </c>
      <c r="B412" s="21" t="s">
        <v>21</v>
      </c>
      <c r="C412" s="2">
        <v>9683</v>
      </c>
      <c r="D412" s="5">
        <f>100*C412/$C$290</f>
        <v>78.5830222366499</v>
      </c>
      <c r="E412" s="4">
        <f>100*412:412 C:C/O412</f>
        <v>10.794992140380606</v>
      </c>
      <c r="F412" s="4">
        <f>100*(C412/C399-1)</f>
        <v>-3.718802823903744</v>
      </c>
      <c r="G412" s="2">
        <f>T412+X412+AB412+C412</f>
        <v>25918</v>
      </c>
      <c r="H412" s="4">
        <f>100*G412/G$290</f>
        <v>61.4753320683112</v>
      </c>
      <c r="I412" s="4">
        <f>100*G412/O412</f>
        <v>28.894413538612472</v>
      </c>
      <c r="J412" s="4">
        <f>100*(G412/G399-1)</f>
        <v>-2.706558053981001</v>
      </c>
      <c r="K412" s="2">
        <v>39122</v>
      </c>
      <c r="L412" s="3"/>
      <c r="M412" s="4">
        <f>100*K412/O412</f>
        <v>43.614756017346906</v>
      </c>
      <c r="N412" s="4">
        <f>100*(K412/K399-1)</f>
        <v>-4.575832967461824</v>
      </c>
      <c r="O412" s="2">
        <v>89699</v>
      </c>
      <c r="P412" s="4">
        <f aca="true" t="shared" si="265" ref="P412:P423">100*O412/O$290</f>
        <v>42.03839268139511</v>
      </c>
      <c r="Q412" s="4">
        <f>100*(O412/O399-1)</f>
        <v>-4.558271176702167</v>
      </c>
      <c r="R412" s="6">
        <v>30</v>
      </c>
      <c r="S412" s="21" t="s">
        <v>21</v>
      </c>
      <c r="T412" s="2">
        <v>5553</v>
      </c>
      <c r="U412" s="4">
        <f aca="true" t="shared" si="266" ref="U412:U423">100*T412/T$290</f>
        <v>65.65381886970916</v>
      </c>
      <c r="V412" s="4">
        <f>100*T412/O412</f>
        <v>6.190704467162399</v>
      </c>
      <c r="W412" s="4">
        <f>100*(T412/T399-1)</f>
        <v>-7.000502428403954</v>
      </c>
      <c r="X412" s="2">
        <v>5510</v>
      </c>
      <c r="Y412" s="4">
        <f aca="true" t="shared" si="267" ref="Y412:Y423">100*X412/X$290</f>
        <v>46.4</v>
      </c>
      <c r="Z412" s="4">
        <f>100*X412/O412</f>
        <v>6.142766363058674</v>
      </c>
      <c r="AA412" s="4">
        <f>100*(X412/X399-1)</f>
        <v>0.054476121300162106</v>
      </c>
      <c r="AB412" s="2">
        <v>5172</v>
      </c>
      <c r="AC412" s="4">
        <f aca="true" t="shared" si="268" ref="AC412:AC423">100*AB412/AB$290</f>
        <v>54.413466596528146</v>
      </c>
      <c r="AD412" s="4">
        <f>100*AB412/O412</f>
        <v>5.765950568010791</v>
      </c>
      <c r="AE412" s="4">
        <f>100*(AB412/AB399-1)</f>
        <v>1.3322884012539227</v>
      </c>
    </row>
    <row r="413" spans="1:31" ht="12.75" customHeight="1" hidden="1">
      <c r="A413" s="3"/>
      <c r="B413" s="21" t="s">
        <v>11</v>
      </c>
      <c r="C413" s="2">
        <v>9640</v>
      </c>
      <c r="D413" s="5">
        <f>100*C413/$C$290</f>
        <v>78.23405291348807</v>
      </c>
      <c r="E413" s="4">
        <f aca="true" t="shared" si="269" ref="E413:E423">100*C413/O413</f>
        <v>10.205377937751429</v>
      </c>
      <c r="F413" s="4">
        <f aca="true" t="shared" si="270" ref="F413:F422">100*(C413/C400-1)</f>
        <v>-7.645142747652811</v>
      </c>
      <c r="G413" s="2">
        <f aca="true" t="shared" si="271" ref="G413:G423">T413+X413+AB413+C413</f>
        <v>26960</v>
      </c>
      <c r="H413" s="4">
        <f>100*G413/G$290</f>
        <v>63.94686907020873</v>
      </c>
      <c r="I413" s="4">
        <f aca="true" t="shared" si="272" ref="I413:I422">100*G413/O413</f>
        <v>28.541181452466653</v>
      </c>
      <c r="J413" s="4">
        <f aca="true" t="shared" si="273" ref="J413:J422">100*(G413/G400-1)</f>
        <v>-4.8929339965428476</v>
      </c>
      <c r="K413" s="2">
        <v>39889</v>
      </c>
      <c r="L413" s="3"/>
      <c r="M413" s="4">
        <f>100*K413/O413</f>
        <v>42.228456489519374</v>
      </c>
      <c r="N413" s="4">
        <f aca="true" t="shared" si="274" ref="N413:N423">100*(K413/K400-1)</f>
        <v>-6.083865043674807</v>
      </c>
      <c r="O413" s="2">
        <v>94460</v>
      </c>
      <c r="P413" s="4">
        <f t="shared" si="265"/>
        <v>44.269686091088886</v>
      </c>
      <c r="Q413" s="4">
        <f aca="true" t="shared" si="275" ref="Q413:Q423">100*(O413/O400-1)</f>
        <v>-4.265777498505107</v>
      </c>
      <c r="R413" s="3"/>
      <c r="S413" s="21" t="s">
        <v>11</v>
      </c>
      <c r="T413" s="2">
        <v>6527</v>
      </c>
      <c r="U413" s="4">
        <f t="shared" si="266"/>
        <v>77.16954362733507</v>
      </c>
      <c r="V413" s="4">
        <f aca="true" t="shared" si="276" ref="V413:V423">100*T413/O413</f>
        <v>6.909803091255558</v>
      </c>
      <c r="W413" s="4">
        <f aca="true" t="shared" si="277" ref="W413:W423">100*(T413/T400-1)</f>
        <v>2.2399749373433586</v>
      </c>
      <c r="X413" s="2">
        <v>5486</v>
      </c>
      <c r="Y413" s="4">
        <f t="shared" si="267"/>
        <v>46.1978947368421</v>
      </c>
      <c r="Z413" s="4">
        <f aca="true" t="shared" si="278" ref="Z413:Z423">100*X413/O413</f>
        <v>5.807749311878044</v>
      </c>
      <c r="AA413" s="4">
        <f>100*(X413/X400-1)</f>
        <v>-15.208655332302934</v>
      </c>
      <c r="AB413" s="2">
        <v>5307</v>
      </c>
      <c r="AC413" s="4">
        <f t="shared" si="268"/>
        <v>55.83377169910573</v>
      </c>
      <c r="AD413" s="4">
        <f aca="true" t="shared" si="279" ref="AD413:AD422">100*AB413/O413</f>
        <v>5.618251111581622</v>
      </c>
      <c r="AE413" s="4">
        <f aca="true" t="shared" si="280" ref="AE413:AE423">100*(AB413/AB400-1)</f>
        <v>4.985163204747778</v>
      </c>
    </row>
    <row r="414" spans="1:31" ht="12.75" customHeight="1" hidden="1">
      <c r="A414" s="3"/>
      <c r="B414" s="24" t="s">
        <v>12</v>
      </c>
      <c r="C414" s="2">
        <v>12415</v>
      </c>
      <c r="D414" s="5">
        <f aca="true" t="shared" si="281" ref="D414:D422">100*C414/$C$290</f>
        <v>100.75474760590814</v>
      </c>
      <c r="E414" s="4">
        <f t="shared" si="269"/>
        <v>10.091690917071743</v>
      </c>
      <c r="F414" s="4">
        <f t="shared" si="270"/>
        <v>-8.65950559152443</v>
      </c>
      <c r="G414" s="2">
        <f t="shared" si="271"/>
        <v>34834</v>
      </c>
      <c r="H414" s="4">
        <f>100*G414/G$290</f>
        <v>82.62333965844402</v>
      </c>
      <c r="I414" s="4">
        <f>100*G414/O414</f>
        <v>28.315260685080716</v>
      </c>
      <c r="J414" s="4">
        <f>100*(G414/G401-1)</f>
        <v>-3.8027118831294393</v>
      </c>
      <c r="K414" s="2">
        <v>51426</v>
      </c>
      <c r="L414" s="3"/>
      <c r="M414" s="4">
        <f aca="true" t="shared" si="282" ref="M414:M423">100*K414/O414</f>
        <v>41.802279267122955</v>
      </c>
      <c r="N414" s="4">
        <f t="shared" si="274"/>
        <v>-2.8983591699552447</v>
      </c>
      <c r="O414" s="2">
        <v>123022</v>
      </c>
      <c r="P414" s="4">
        <f t="shared" si="265"/>
        <v>57.6555719066053</v>
      </c>
      <c r="Q414" s="4">
        <f t="shared" si="275"/>
        <v>-3.832714481141297</v>
      </c>
      <c r="R414" s="3"/>
      <c r="S414" s="24" t="s">
        <v>12</v>
      </c>
      <c r="T414" s="2">
        <v>8670</v>
      </c>
      <c r="U414" s="4">
        <f t="shared" si="266"/>
        <v>102.50650271931899</v>
      </c>
      <c r="V414" s="4">
        <f t="shared" si="276"/>
        <v>7.047519955780267</v>
      </c>
      <c r="W414" s="4">
        <f t="shared" si="277"/>
        <v>-3.409090909090906</v>
      </c>
      <c r="X414" s="2">
        <v>6981</v>
      </c>
      <c r="Y414" s="4">
        <f t="shared" si="267"/>
        <v>58.78736842105263</v>
      </c>
      <c r="Z414" s="4">
        <f t="shared" si="278"/>
        <v>5.674594787924111</v>
      </c>
      <c r="AA414" s="4">
        <f aca="true" t="shared" si="283" ref="AA414:AA423">100*(X414/X401-1)</f>
        <v>-5.470548408937037</v>
      </c>
      <c r="AB414" s="2">
        <v>6768</v>
      </c>
      <c r="AC414" s="4">
        <f t="shared" si="268"/>
        <v>71.20462914255656</v>
      </c>
      <c r="AD414" s="4">
        <f>100*AB414/O414</f>
        <v>5.501455024304596</v>
      </c>
      <c r="AE414" s="4">
        <f t="shared" si="280"/>
        <v>8.149568552253106</v>
      </c>
    </row>
    <row r="415" spans="1:31" ht="12.75" customHeight="1" hidden="1">
      <c r="A415" s="3"/>
      <c r="B415" s="24" t="s">
        <v>13</v>
      </c>
      <c r="C415" s="2">
        <v>13228</v>
      </c>
      <c r="D415" s="5">
        <f t="shared" si="281"/>
        <v>107.35270248336309</v>
      </c>
      <c r="E415" s="4">
        <f>100*C415/O415</f>
        <v>11.699671864358809</v>
      </c>
      <c r="F415" s="4">
        <f t="shared" si="270"/>
        <v>-3.254589336648872</v>
      </c>
      <c r="G415" s="2">
        <f t="shared" si="271"/>
        <v>35442</v>
      </c>
      <c r="H415" s="4">
        <f>100*G415/G$290</f>
        <v>84.06546489563567</v>
      </c>
      <c r="I415" s="4">
        <f t="shared" si="272"/>
        <v>31.347125054173336</v>
      </c>
      <c r="J415" s="4">
        <f t="shared" si="273"/>
        <v>-2.3017338809714127</v>
      </c>
      <c r="K415" s="2">
        <v>49774</v>
      </c>
      <c r="L415" s="3"/>
      <c r="M415" s="4">
        <f t="shared" si="282"/>
        <v>44.023243678303245</v>
      </c>
      <c r="N415" s="4">
        <f>100*(K415/K402-1)</f>
        <v>-4.654815722933103</v>
      </c>
      <c r="O415" s="2">
        <v>113063</v>
      </c>
      <c r="P415" s="4">
        <f t="shared" si="265"/>
        <v>52.98818037811542</v>
      </c>
      <c r="Q415" s="4">
        <f t="shared" si="275"/>
        <v>-3.254982159206621</v>
      </c>
      <c r="R415" s="3"/>
      <c r="S415" s="24" t="s">
        <v>13</v>
      </c>
      <c r="T415" s="2">
        <v>8781</v>
      </c>
      <c r="U415" s="4">
        <f t="shared" si="266"/>
        <v>103.8188697091511</v>
      </c>
      <c r="V415" s="4">
        <f t="shared" si="276"/>
        <v>7.766466483288078</v>
      </c>
      <c r="W415" s="4">
        <f t="shared" si="277"/>
        <v>2.9546253957087654</v>
      </c>
      <c r="X415" s="2">
        <v>7154</v>
      </c>
      <c r="Y415" s="4">
        <f t="shared" si="267"/>
        <v>60.24421052631579</v>
      </c>
      <c r="Z415" s="4">
        <f>100*X415/O415</f>
        <v>6.327445760328312</v>
      </c>
      <c r="AA415" s="4">
        <f t="shared" si="283"/>
        <v>-6.0291606462629765</v>
      </c>
      <c r="AB415" s="2">
        <v>6279</v>
      </c>
      <c r="AC415" s="4">
        <f t="shared" si="268"/>
        <v>66.05996843766438</v>
      </c>
      <c r="AD415" s="4">
        <f t="shared" si="279"/>
        <v>5.5535409461981375</v>
      </c>
      <c r="AE415" s="4">
        <f t="shared" si="280"/>
        <v>-2.831940575673164</v>
      </c>
    </row>
    <row r="416" spans="1:31" ht="12.75" customHeight="1" hidden="1">
      <c r="A416" s="3"/>
      <c r="B416" s="24" t="s">
        <v>14</v>
      </c>
      <c r="C416" s="2">
        <v>12299</v>
      </c>
      <c r="D416" s="5">
        <f t="shared" si="281"/>
        <v>99.8133419899367</v>
      </c>
      <c r="E416" s="4">
        <f t="shared" si="269"/>
        <v>10.790110892756879</v>
      </c>
      <c r="F416" s="4">
        <f t="shared" si="270"/>
        <v>1.1597302187859926</v>
      </c>
      <c r="G416" s="2">
        <f t="shared" si="271"/>
        <v>34759</v>
      </c>
      <c r="H416" s="4">
        <f aca="true" t="shared" si="284" ref="H416:H423">100*G416/G$290</f>
        <v>82.44544592030361</v>
      </c>
      <c r="I416" s="4">
        <f t="shared" si="272"/>
        <v>30.494630825379</v>
      </c>
      <c r="J416" s="4">
        <f t="shared" si="273"/>
        <v>7.9908037406406285</v>
      </c>
      <c r="K416" s="2">
        <v>49968</v>
      </c>
      <c r="L416" s="3"/>
      <c r="M416" s="4">
        <f t="shared" si="282"/>
        <v>43.83773161145424</v>
      </c>
      <c r="N416" s="4">
        <f>100*(K416/K403-1)</f>
        <v>5.9474588130526085</v>
      </c>
      <c r="O416" s="2">
        <v>113984</v>
      </c>
      <c r="P416" s="4">
        <f t="shared" si="265"/>
        <v>53.419816847413465</v>
      </c>
      <c r="Q416" s="4">
        <f t="shared" si="275"/>
        <v>6.63373654027859</v>
      </c>
      <c r="R416" s="3"/>
      <c r="S416" s="24" t="s">
        <v>14</v>
      </c>
      <c r="T416" s="2">
        <v>8420</v>
      </c>
      <c r="U416" s="4">
        <f t="shared" si="266"/>
        <v>99.55072121068811</v>
      </c>
      <c r="V416" s="4">
        <f t="shared" si="276"/>
        <v>7.38700168444694</v>
      </c>
      <c r="W416" s="4">
        <f>100*(T416/T403-1)</f>
        <v>13.172043010752699</v>
      </c>
      <c r="X416" s="2">
        <v>7239</v>
      </c>
      <c r="Y416" s="4">
        <f t="shared" si="267"/>
        <v>60.96</v>
      </c>
      <c r="Z416" s="4">
        <f>100*X416/O416</f>
        <v>6.350891353172375</v>
      </c>
      <c r="AA416" s="4">
        <f>100*(X416/X403-1)</f>
        <v>15.749920051167244</v>
      </c>
      <c r="AB416" s="2">
        <v>6801</v>
      </c>
      <c r="AC416" s="4">
        <f t="shared" si="268"/>
        <v>71.55181483429774</v>
      </c>
      <c r="AD416" s="4">
        <f t="shared" si="279"/>
        <v>5.966626895002808</v>
      </c>
      <c r="AE416" s="4">
        <f t="shared" si="280"/>
        <v>7.355958958168896</v>
      </c>
    </row>
    <row r="417" spans="1:31" ht="12.75" customHeight="1" hidden="1">
      <c r="A417" s="3"/>
      <c r="B417" s="24" t="s">
        <v>15</v>
      </c>
      <c r="C417" s="2">
        <v>10471</v>
      </c>
      <c r="D417" s="5">
        <f t="shared" si="281"/>
        <v>84.9780879727317</v>
      </c>
      <c r="E417" s="4">
        <f>100*C417/O417</f>
        <v>10.037384969325153</v>
      </c>
      <c r="F417" s="4">
        <f>100*(C417/C404-1)</f>
        <v>-7.516339869281041</v>
      </c>
      <c r="G417" s="2">
        <f t="shared" si="271"/>
        <v>29121</v>
      </c>
      <c r="H417" s="4">
        <f t="shared" si="284"/>
        <v>69.0725806451613</v>
      </c>
      <c r="I417" s="4">
        <f t="shared" si="272"/>
        <v>27.915069018404907</v>
      </c>
      <c r="J417" s="4">
        <f t="shared" si="273"/>
        <v>-8.135646687697163</v>
      </c>
      <c r="K417" s="2">
        <v>44132</v>
      </c>
      <c r="L417" s="3"/>
      <c r="M417" s="4">
        <f t="shared" si="282"/>
        <v>42.30444785276074</v>
      </c>
      <c r="N417" s="4">
        <f t="shared" si="274"/>
        <v>-6.357154982176205</v>
      </c>
      <c r="O417" s="2">
        <v>104320</v>
      </c>
      <c r="P417" s="4">
        <f t="shared" si="265"/>
        <v>48.89068021408419</v>
      </c>
      <c r="Q417" s="4">
        <f t="shared" si="275"/>
        <v>-4.150243023971623</v>
      </c>
      <c r="R417" s="3"/>
      <c r="S417" s="24" t="s">
        <v>15</v>
      </c>
      <c r="T417" s="2">
        <v>6487</v>
      </c>
      <c r="U417" s="4">
        <f t="shared" si="266"/>
        <v>76.69661858595413</v>
      </c>
      <c r="V417" s="4">
        <f t="shared" si="276"/>
        <v>6.2183665644171775</v>
      </c>
      <c r="W417" s="4">
        <f>100*(T417/T404-1)</f>
        <v>-10.954015099519566</v>
      </c>
      <c r="X417" s="2">
        <v>6258</v>
      </c>
      <c r="Y417" s="4">
        <f t="shared" si="267"/>
        <v>52.69894736842105</v>
      </c>
      <c r="Z417" s="4">
        <f>100*X417/O417</f>
        <v>5.998849693251533</v>
      </c>
      <c r="AA417" s="4">
        <f t="shared" si="283"/>
        <v>-5.553878659824929</v>
      </c>
      <c r="AB417" s="2">
        <v>5905</v>
      </c>
      <c r="AC417" s="4">
        <f t="shared" si="268"/>
        <v>62.12519726459758</v>
      </c>
      <c r="AD417" s="4">
        <f t="shared" si="279"/>
        <v>5.660467791411043</v>
      </c>
      <c r="AE417" s="4">
        <f t="shared" si="280"/>
        <v>-8.690273697232097</v>
      </c>
    </row>
    <row r="418" spans="1:31" ht="12.75" customHeight="1" hidden="1">
      <c r="A418" s="3"/>
      <c r="B418" s="24" t="s">
        <v>16</v>
      </c>
      <c r="C418" s="2">
        <v>11702</v>
      </c>
      <c r="D418" s="5">
        <f t="shared" si="281"/>
        <v>94.96834929394579</v>
      </c>
      <c r="E418" s="4">
        <f t="shared" si="269"/>
        <v>10.640406630477282</v>
      </c>
      <c r="F418" s="4">
        <f t="shared" si="270"/>
        <v>10.177949345636005</v>
      </c>
      <c r="G418" s="2">
        <f t="shared" si="271"/>
        <v>31349</v>
      </c>
      <c r="H418" s="4">
        <f>100*G418/G$290</f>
        <v>74.35721062618596</v>
      </c>
      <c r="I418" s="4">
        <f>100*G418/O418</f>
        <v>28.50505105612992</v>
      </c>
      <c r="J418" s="4">
        <f t="shared" si="273"/>
        <v>2.187235152226341</v>
      </c>
      <c r="K418" s="2">
        <v>46136</v>
      </c>
      <c r="L418" s="3"/>
      <c r="M418" s="4">
        <f t="shared" si="282"/>
        <v>41.95058966874892</v>
      </c>
      <c r="N418" s="4">
        <f t="shared" si="274"/>
        <v>2.1295435427458376</v>
      </c>
      <c r="O418" s="2">
        <v>109977</v>
      </c>
      <c r="P418" s="4">
        <f t="shared" si="265"/>
        <v>51.54189357653697</v>
      </c>
      <c r="Q418" s="4">
        <f>100*(O418/O405-1)</f>
        <v>5.016042167984414</v>
      </c>
      <c r="R418" s="3"/>
      <c r="S418" s="24" t="s">
        <v>16</v>
      </c>
      <c r="T418" s="2">
        <v>6964</v>
      </c>
      <c r="U418" s="4">
        <f t="shared" si="266"/>
        <v>82.33624970442185</v>
      </c>
      <c r="V418" s="4">
        <f>100*T418/O418</f>
        <v>6.332233103285232</v>
      </c>
      <c r="W418" s="4">
        <f t="shared" si="277"/>
        <v>-2.4786444475563663</v>
      </c>
      <c r="X418" s="2">
        <v>6724</v>
      </c>
      <c r="Y418" s="4">
        <f t="shared" si="267"/>
        <v>56.62315789473684</v>
      </c>
      <c r="Z418" s="4">
        <f t="shared" si="278"/>
        <v>6.114005655728016</v>
      </c>
      <c r="AA418" s="4">
        <f t="shared" si="283"/>
        <v>-4.3391663109972995</v>
      </c>
      <c r="AB418" s="2">
        <v>5959</v>
      </c>
      <c r="AC418" s="4">
        <f t="shared" si="268"/>
        <v>62.69331930562862</v>
      </c>
      <c r="AD418" s="4">
        <f t="shared" si="279"/>
        <v>5.418405666639388</v>
      </c>
      <c r="AE418" s="4">
        <f t="shared" si="280"/>
        <v>1.2230338032954036</v>
      </c>
    </row>
    <row r="419" spans="1:31" ht="12.75" customHeight="1" hidden="1">
      <c r="A419" s="3"/>
      <c r="B419" s="24" t="s">
        <v>22</v>
      </c>
      <c r="C419" s="2">
        <v>11050</v>
      </c>
      <c r="D419" s="5">
        <f t="shared" si="281"/>
        <v>89.67700048693393</v>
      </c>
      <c r="E419" s="4">
        <f t="shared" si="269"/>
        <v>10.16306897090879</v>
      </c>
      <c r="F419" s="4">
        <f>100*(C419/C406-1)</f>
        <v>0.5185117802237738</v>
      </c>
      <c r="G419" s="2">
        <f t="shared" si="271"/>
        <v>30664</v>
      </c>
      <c r="H419" s="4">
        <f t="shared" si="284"/>
        <v>72.73244781783681</v>
      </c>
      <c r="I419" s="4">
        <f t="shared" si="272"/>
        <v>28.202746327959016</v>
      </c>
      <c r="J419" s="4">
        <f t="shared" si="273"/>
        <v>-0.11075640106846807</v>
      </c>
      <c r="K419" s="2">
        <v>45490</v>
      </c>
      <c r="L419" s="3"/>
      <c r="M419" s="4">
        <f>100*K419/O419</f>
        <v>41.838733709198266</v>
      </c>
      <c r="N419" s="4">
        <f>100*(K419/K406-1)</f>
        <v>0.5437185041110348</v>
      </c>
      <c r="O419" s="2">
        <v>108727</v>
      </c>
      <c r="P419" s="4">
        <f t="shared" si="265"/>
        <v>50.95606774958524</v>
      </c>
      <c r="Q419" s="4">
        <f t="shared" si="275"/>
        <v>1.2025876111136924</v>
      </c>
      <c r="R419" s="3"/>
      <c r="S419" s="24" t="s">
        <v>22</v>
      </c>
      <c r="T419" s="2">
        <v>7135</v>
      </c>
      <c r="U419" s="4">
        <f t="shared" si="266"/>
        <v>84.35800425632537</v>
      </c>
      <c r="V419" s="4">
        <f t="shared" si="276"/>
        <v>6.562307430537033</v>
      </c>
      <c r="W419" s="4">
        <f t="shared" si="277"/>
        <v>-1.9243986254295575</v>
      </c>
      <c r="X419" s="2">
        <v>6803</v>
      </c>
      <c r="Y419" s="4">
        <f t="shared" si="267"/>
        <v>57.28842105263158</v>
      </c>
      <c r="Z419" s="4">
        <f t="shared" si="278"/>
        <v>6.2569554940355205</v>
      </c>
      <c r="AA419" s="4">
        <f t="shared" si="283"/>
        <v>-0.3369469674772918</v>
      </c>
      <c r="AB419" s="2">
        <v>5676</v>
      </c>
      <c r="AC419" s="4">
        <f t="shared" si="268"/>
        <v>59.715938979484484</v>
      </c>
      <c r="AD419" s="4">
        <f t="shared" si="279"/>
        <v>5.220414432477673</v>
      </c>
      <c r="AE419" s="4">
        <f t="shared" si="280"/>
        <v>1.2847965738758127</v>
      </c>
    </row>
    <row r="420" spans="1:31" ht="12.75" customHeight="1" hidden="1">
      <c r="A420" s="3"/>
      <c r="B420" s="24" t="s">
        <v>23</v>
      </c>
      <c r="C420" s="2">
        <v>9642</v>
      </c>
      <c r="D420" s="5">
        <f t="shared" si="281"/>
        <v>78.25028404479792</v>
      </c>
      <c r="E420" s="4">
        <f t="shared" si="269"/>
        <v>10.725250278086763</v>
      </c>
      <c r="F420" s="4">
        <f>100*(C420/C407-1)</f>
        <v>-7.4486465732386264</v>
      </c>
      <c r="G420" s="2">
        <f t="shared" si="271"/>
        <v>25782</v>
      </c>
      <c r="H420" s="4">
        <f t="shared" si="284"/>
        <v>61.15275142314991</v>
      </c>
      <c r="I420" s="4">
        <f t="shared" si="272"/>
        <v>28.67853170189099</v>
      </c>
      <c r="J420" s="4">
        <f t="shared" si="273"/>
        <v>-10.581625221100822</v>
      </c>
      <c r="K420" s="2">
        <v>38258</v>
      </c>
      <c r="L420" s="3"/>
      <c r="M420" s="4">
        <f t="shared" si="282"/>
        <v>42.55617352614016</v>
      </c>
      <c r="N420" s="4">
        <f>100*(K420/K407-1)</f>
        <v>-11.07960488088321</v>
      </c>
      <c r="O420" s="2">
        <v>89900</v>
      </c>
      <c r="P420" s="4">
        <f t="shared" si="265"/>
        <v>42.132593474368946</v>
      </c>
      <c r="Q420" s="4">
        <f t="shared" si="275"/>
        <v>-9.99108921795372</v>
      </c>
      <c r="R420" s="3"/>
      <c r="S420" s="24" t="s">
        <v>23</v>
      </c>
      <c r="T420" s="2">
        <v>6048</v>
      </c>
      <c r="U420" s="4">
        <f>100*T420/T$290</f>
        <v>71.5062662567983</v>
      </c>
      <c r="V420" s="4">
        <f>100*T420/O420</f>
        <v>6.727474972191324</v>
      </c>
      <c r="W420" s="4">
        <f t="shared" si="277"/>
        <v>-9.82555538989116</v>
      </c>
      <c r="X420" s="2">
        <v>5313</v>
      </c>
      <c r="Y420" s="4">
        <f t="shared" si="267"/>
        <v>44.741052631578945</v>
      </c>
      <c r="Z420" s="4">
        <f t="shared" si="278"/>
        <v>5.9098998887652945</v>
      </c>
      <c r="AA420" s="4">
        <f t="shared" si="283"/>
        <v>-14.814814814814813</v>
      </c>
      <c r="AB420" s="2">
        <v>4779</v>
      </c>
      <c r="AC420" s="4">
        <f t="shared" si="268"/>
        <v>50.27880063124671</v>
      </c>
      <c r="AD420" s="4">
        <f t="shared" si="279"/>
        <v>5.3159065628476085</v>
      </c>
      <c r="AE420" s="4">
        <f t="shared" si="280"/>
        <v>-12.648510327179673</v>
      </c>
    </row>
    <row r="421" spans="1:31" ht="12.75" customHeight="1" hidden="1">
      <c r="A421" s="3"/>
      <c r="B421" s="25">
        <v>10</v>
      </c>
      <c r="C421" s="2">
        <v>12922</v>
      </c>
      <c r="D421" s="5">
        <f t="shared" si="281"/>
        <v>104.8693393929557</v>
      </c>
      <c r="E421" s="4">
        <f t="shared" si="269"/>
        <v>10.58364866414402</v>
      </c>
      <c r="F421" s="4">
        <f t="shared" si="270"/>
        <v>9.415749364944958</v>
      </c>
      <c r="G421" s="2">
        <f t="shared" si="271"/>
        <v>35647</v>
      </c>
      <c r="H421" s="4">
        <f>100*G421/G$290</f>
        <v>84.55170777988614</v>
      </c>
      <c r="I421" s="4">
        <f t="shared" si="272"/>
        <v>29.196356905335232</v>
      </c>
      <c r="J421" s="4">
        <f t="shared" si="273"/>
        <v>9.323151470543145</v>
      </c>
      <c r="K421" s="2">
        <v>52470</v>
      </c>
      <c r="L421" s="3"/>
      <c r="M421" s="4">
        <f t="shared" si="282"/>
        <v>42.97508477075041</v>
      </c>
      <c r="N421" s="4">
        <f>100*(K421/K408-1)</f>
        <v>9.399107626871285</v>
      </c>
      <c r="O421" s="2">
        <v>122094</v>
      </c>
      <c r="P421" s="4">
        <f t="shared" si="265"/>
        <v>57.22065481267634</v>
      </c>
      <c r="Q421" s="4">
        <f>100*(O421/O408-1)</f>
        <v>7.2006181240287015</v>
      </c>
      <c r="R421" s="3"/>
      <c r="S421" s="25">
        <v>10</v>
      </c>
      <c r="T421" s="2">
        <v>8139</v>
      </c>
      <c r="U421" s="4">
        <f t="shared" si="266"/>
        <v>96.228422794987</v>
      </c>
      <c r="V421" s="4">
        <f t="shared" si="276"/>
        <v>6.666175242026635</v>
      </c>
      <c r="W421" s="4">
        <f>100*(T421/T408-1)</f>
        <v>10.464169381107503</v>
      </c>
      <c r="X421" s="2">
        <v>7810</v>
      </c>
      <c r="Y421" s="4">
        <f t="shared" si="267"/>
        <v>65.76842105263158</v>
      </c>
      <c r="Z421" s="4">
        <f t="shared" si="278"/>
        <v>6.396710731076056</v>
      </c>
      <c r="AA421" s="4">
        <f t="shared" si="283"/>
        <v>9.291911558914068</v>
      </c>
      <c r="AB421" s="2">
        <v>6776</v>
      </c>
      <c r="AC421" s="4">
        <f t="shared" si="268"/>
        <v>71.28879537085744</v>
      </c>
      <c r="AD421" s="4">
        <f t="shared" si="279"/>
        <v>5.549822268088522</v>
      </c>
      <c r="AE421" s="4">
        <f t="shared" si="280"/>
        <v>7.84657010982015</v>
      </c>
    </row>
    <row r="422" spans="1:31" ht="12.75" customHeight="1" hidden="1">
      <c r="A422" s="3"/>
      <c r="B422" s="25">
        <v>11</v>
      </c>
      <c r="C422" s="2">
        <v>11104</v>
      </c>
      <c r="D422" s="5">
        <f t="shared" si="281"/>
        <v>90.11524103229995</v>
      </c>
      <c r="E422" s="4">
        <f t="shared" si="269"/>
        <v>10.062072402700377</v>
      </c>
      <c r="F422" s="4">
        <f t="shared" si="270"/>
        <v>-3.2499782173041725</v>
      </c>
      <c r="G422" s="2">
        <f t="shared" si="271"/>
        <v>30859</v>
      </c>
      <c r="H422" s="4">
        <f t="shared" si="284"/>
        <v>73.19497153700189</v>
      </c>
      <c r="I422" s="4">
        <f t="shared" si="272"/>
        <v>27.96339087490372</v>
      </c>
      <c r="J422" s="4">
        <f t="shared" si="273"/>
        <v>0.5473917435078635</v>
      </c>
      <c r="K422" s="2">
        <v>46472</v>
      </c>
      <c r="L422" s="3"/>
      <c r="M422" s="4">
        <f>100*K422/O422</f>
        <v>42.111367858275564</v>
      </c>
      <c r="N422" s="4">
        <f>100*(K422/K409-1)</f>
        <v>1.631456939159337</v>
      </c>
      <c r="O422" s="2">
        <v>110355</v>
      </c>
      <c r="P422" s="4">
        <f t="shared" si="265"/>
        <v>51.71904730660718</v>
      </c>
      <c r="Q422" s="4">
        <f>100*(O422/O409-1)</f>
        <v>1.9502235689738079</v>
      </c>
      <c r="R422" s="3"/>
      <c r="S422" s="25">
        <v>11</v>
      </c>
      <c r="T422" s="2">
        <v>7173</v>
      </c>
      <c r="U422" s="4">
        <f t="shared" si="266"/>
        <v>84.80728304563726</v>
      </c>
      <c r="V422" s="4">
        <f t="shared" si="276"/>
        <v>6.499932037515292</v>
      </c>
      <c r="W422" s="4">
        <f t="shared" si="277"/>
        <v>8.402599365271278</v>
      </c>
      <c r="X422" s="2">
        <v>6707</v>
      </c>
      <c r="Y422" s="4">
        <f t="shared" si="267"/>
        <v>56.48</v>
      </c>
      <c r="Z422" s="4">
        <f t="shared" si="278"/>
        <v>6.077658465860178</v>
      </c>
      <c r="AA422" s="4">
        <f t="shared" si="283"/>
        <v>-4.878740604169618</v>
      </c>
      <c r="AB422" s="2">
        <v>5875</v>
      </c>
      <c r="AC422" s="4">
        <f t="shared" si="268"/>
        <v>61.809573908469226</v>
      </c>
      <c r="AD422" s="4">
        <f t="shared" si="279"/>
        <v>5.323727968827874</v>
      </c>
      <c r="AE422" s="4">
        <f t="shared" si="280"/>
        <v>5.932203389830515</v>
      </c>
    </row>
    <row r="423" spans="1:31" ht="12.75" customHeight="1" hidden="1">
      <c r="A423" s="3"/>
      <c r="B423" s="25">
        <v>12</v>
      </c>
      <c r="C423" s="2">
        <v>12740</v>
      </c>
      <c r="D423" s="5">
        <f>100*C423/$C$290</f>
        <v>103.39230644375913</v>
      </c>
      <c r="E423" s="4">
        <f t="shared" si="269"/>
        <v>9.992235233217515</v>
      </c>
      <c r="F423" s="4">
        <f aca="true" t="shared" si="285" ref="F423:F437">100*(C423/C410-1)</f>
        <v>-6.30286092520409</v>
      </c>
      <c r="G423" s="2">
        <f t="shared" si="271"/>
        <v>34114</v>
      </c>
      <c r="H423" s="4">
        <f t="shared" si="284"/>
        <v>80.91555977229602</v>
      </c>
      <c r="I423" s="4">
        <f aca="true" t="shared" si="286" ref="I423:I431">100*G423/O423</f>
        <v>26.756288284613998</v>
      </c>
      <c r="J423" s="4">
        <f>100*(G423/G410-1)</f>
        <v>-4.29781742692027</v>
      </c>
      <c r="K423" s="2">
        <v>51381</v>
      </c>
      <c r="L423" s="3"/>
      <c r="M423" s="4">
        <f t="shared" si="282"/>
        <v>40.29913960109491</v>
      </c>
      <c r="N423" s="4">
        <f t="shared" si="274"/>
        <v>-5.387887381000612</v>
      </c>
      <c r="O423" s="2">
        <v>127499</v>
      </c>
      <c r="P423" s="4">
        <f t="shared" si="265"/>
        <v>59.75376568841565</v>
      </c>
      <c r="Q423" s="4">
        <f t="shared" si="275"/>
        <v>-1.7341174113095326</v>
      </c>
      <c r="R423" s="3"/>
      <c r="S423" s="25">
        <v>12</v>
      </c>
      <c r="T423" s="2">
        <v>7927</v>
      </c>
      <c r="U423" s="4">
        <f t="shared" si="266"/>
        <v>93.72192007566801</v>
      </c>
      <c r="V423" s="4">
        <f t="shared" si="276"/>
        <v>6.217303665126785</v>
      </c>
      <c r="W423" s="4">
        <f t="shared" si="277"/>
        <v>0.49442190669370945</v>
      </c>
      <c r="X423" s="2">
        <v>7123</v>
      </c>
      <c r="Y423" s="4">
        <f t="shared" si="267"/>
        <v>59.98315789473684</v>
      </c>
      <c r="Z423" s="4">
        <f t="shared" si="278"/>
        <v>5.586710484003796</v>
      </c>
      <c r="AA423" s="4">
        <f t="shared" si="283"/>
        <v>-6.424067262217548</v>
      </c>
      <c r="AB423" s="2">
        <v>6324</v>
      </c>
      <c r="AC423" s="4">
        <f t="shared" si="268"/>
        <v>66.53340347185691</v>
      </c>
      <c r="AD423" s="4">
        <f>100*AB423/O423</f>
        <v>4.9600389022659</v>
      </c>
      <c r="AE423" s="4">
        <f t="shared" si="280"/>
        <v>-3.435639028859372</v>
      </c>
    </row>
    <row r="424" spans="1:31" ht="12" customHeight="1" hidden="1">
      <c r="A424" s="16"/>
      <c r="B424" s="6" t="s">
        <v>24</v>
      </c>
      <c r="C424" s="2">
        <f>SUM(C412:C423)</f>
        <v>136896</v>
      </c>
      <c r="D424" s="4">
        <f>100*C424/C$4</f>
        <v>99.50862094030762</v>
      </c>
      <c r="E424" s="4">
        <f>100*C424/O424</f>
        <v>10.47326141840716</v>
      </c>
      <c r="F424" s="4">
        <f t="shared" si="285"/>
        <v>-2.3259796227061313</v>
      </c>
      <c r="G424" s="2">
        <f>SUM(G412:G423)</f>
        <v>375449</v>
      </c>
      <c r="H424" s="4">
        <f>100*G424/G$4</f>
        <v>72.43589372567858</v>
      </c>
      <c r="I424" s="4">
        <f t="shared" si="286"/>
        <v>28.723816081401576</v>
      </c>
      <c r="J424" s="4">
        <f>100*(G424/G411-1)</f>
        <v>-1.3310942567159145</v>
      </c>
      <c r="K424" s="2">
        <f>SUM(K412:K423)</f>
        <v>554518</v>
      </c>
      <c r="L424" s="3"/>
      <c r="M424" s="4">
        <f aca="true" t="shared" si="287" ref="M424:M431">100*K424/O424</f>
        <v>42.423533012011326</v>
      </c>
      <c r="N424" s="4">
        <f aca="true" t="shared" si="288" ref="N424:N437">100*(K424/K411-1)</f>
        <v>-1.744792820249308</v>
      </c>
      <c r="O424" s="2">
        <f>SUM(O412:O423)</f>
        <v>1307100</v>
      </c>
      <c r="P424" s="4">
        <f>100*O424/$O$4</f>
        <v>50.31758863610116</v>
      </c>
      <c r="Q424" s="4">
        <f aca="true" t="shared" si="289" ref="Q424:Q430">100*(O424/O411-1)</f>
        <v>-0.7590930970967968</v>
      </c>
      <c r="R424" s="16"/>
      <c r="S424" s="6" t="s">
        <v>24</v>
      </c>
      <c r="T424" s="2">
        <f>SUM(T412:T423)</f>
        <v>87824</v>
      </c>
      <c r="U424" s="4">
        <f>100*T424/T$4</f>
        <v>81.40519998146173</v>
      </c>
      <c r="V424" s="4">
        <f aca="true" t="shared" si="290" ref="V424:V430">100*T424/O424</f>
        <v>6.71899625124321</v>
      </c>
      <c r="W424" s="4">
        <f aca="true" t="shared" si="291" ref="W424:W430">100*(T424/T411-1)</f>
        <v>0.27745743939895373</v>
      </c>
      <c r="X424" s="2">
        <f>SUM(X412:X423)</f>
        <v>79108</v>
      </c>
      <c r="Y424" s="4">
        <f>100*X424/X$4</f>
        <v>56.75584540438935</v>
      </c>
      <c r="Z424" s="4">
        <f aca="true" t="shared" si="292" ref="Z424:Z430">100*X424/O424</f>
        <v>6.052176574095325</v>
      </c>
      <c r="AA424" s="4">
        <f aca="true" t="shared" si="293" ref="AA424:AA429">100*(X424/X411-1)</f>
        <v>-3.238906013014331</v>
      </c>
      <c r="AB424" s="2">
        <f>SUM(AB412:AB423)</f>
        <v>71621</v>
      </c>
      <c r="AC424" s="4">
        <f>100*AB424/AB$4</f>
        <v>53.65712958592737</v>
      </c>
      <c r="AD424" s="4">
        <f>100*AB424/O424</f>
        <v>5.47938183765588</v>
      </c>
      <c r="AE424" s="4">
        <f>100*(AB424/AB411-1)</f>
        <v>0.8448205460356739</v>
      </c>
    </row>
    <row r="425" spans="1:31" ht="12.75" customHeight="1">
      <c r="A425" s="6">
        <v>31</v>
      </c>
      <c r="B425" s="21" t="s">
        <v>21</v>
      </c>
      <c r="C425" s="2">
        <v>9985</v>
      </c>
      <c r="D425" s="5">
        <f>100*C425/$C$290</f>
        <v>81.03392306443759</v>
      </c>
      <c r="E425" s="4">
        <f>100*425:425 C:C/O425</f>
        <v>10.553852658281366</v>
      </c>
      <c r="F425" s="4">
        <f t="shared" si="285"/>
        <v>3.118868119384488</v>
      </c>
      <c r="G425" s="2">
        <f>T425+X425+AB425+C425</f>
        <v>26531</v>
      </c>
      <c r="H425" s="4">
        <f aca="true" t="shared" si="294" ref="H425:H436">100*G425/G$290</f>
        <v>62.92931688804554</v>
      </c>
      <c r="I425" s="4">
        <f t="shared" si="286"/>
        <v>28.042490223020824</v>
      </c>
      <c r="J425" s="4">
        <f>100*(G425/G412-1)</f>
        <v>2.3651516320703836</v>
      </c>
      <c r="K425" s="2">
        <v>40064</v>
      </c>
      <c r="L425" s="3"/>
      <c r="M425" s="4">
        <f t="shared" si="287"/>
        <v>42.34647500264243</v>
      </c>
      <c r="N425" s="4">
        <f t="shared" si="288"/>
        <v>2.4078523592863332</v>
      </c>
      <c r="O425" s="2">
        <v>94610</v>
      </c>
      <c r="P425" s="4">
        <f aca="true" t="shared" si="295" ref="P425:P436">100*O425/O$290</f>
        <v>44.3399851903231</v>
      </c>
      <c r="Q425" s="4">
        <f t="shared" si="289"/>
        <v>5.474977424497496</v>
      </c>
      <c r="R425" s="6">
        <v>31</v>
      </c>
      <c r="S425" s="21" t="s">
        <v>21</v>
      </c>
      <c r="T425" s="2">
        <v>5841</v>
      </c>
      <c r="U425" s="4">
        <f aca="true" t="shared" si="296" ref="U425:U432">100*T425/T$290</f>
        <v>69.05887916765192</v>
      </c>
      <c r="V425" s="4">
        <f t="shared" si="290"/>
        <v>6.173765986682169</v>
      </c>
      <c r="W425" s="4">
        <f t="shared" si="291"/>
        <v>5.186385737439214</v>
      </c>
      <c r="X425" s="47">
        <v>5433</v>
      </c>
      <c r="Y425" s="4">
        <f aca="true" t="shared" si="297" ref="Y425:Y436">100*X425/X$290</f>
        <v>45.75157894736842</v>
      </c>
      <c r="Z425" s="4">
        <f t="shared" si="292"/>
        <v>5.74252193214248</v>
      </c>
      <c r="AA425" s="4">
        <f t="shared" si="293"/>
        <v>-1.397459165154269</v>
      </c>
      <c r="AB425" s="2">
        <v>5272</v>
      </c>
      <c r="AC425" s="4">
        <f aca="true" t="shared" si="298" ref="AC425:AC436">100*AB425/AB$290</f>
        <v>55.46554445028932</v>
      </c>
      <c r="AD425" s="4">
        <f>100*AB425/O425</f>
        <v>5.572349645914808</v>
      </c>
      <c r="AE425" s="4">
        <f>100*(AB425/AB412-1)</f>
        <v>1.933488012374318</v>
      </c>
    </row>
    <row r="426" spans="1:31" ht="12.75" customHeight="1">
      <c r="A426" s="3"/>
      <c r="B426" s="21" t="s">
        <v>11</v>
      </c>
      <c r="C426" s="2">
        <v>10230</v>
      </c>
      <c r="D426" s="5">
        <f>100*C426/$C$290</f>
        <v>83.0222366498945</v>
      </c>
      <c r="E426" s="4">
        <f>100*C426/O426</f>
        <v>10.441439142638428</v>
      </c>
      <c r="F426" s="4">
        <f t="shared" si="285"/>
        <v>6.120331950207469</v>
      </c>
      <c r="G426" s="2">
        <f aca="true" t="shared" si="299" ref="G426:G436">T426+X426+AB426+C426</f>
        <v>27203</v>
      </c>
      <c r="H426" s="4">
        <f t="shared" si="294"/>
        <v>64.52324478178367</v>
      </c>
      <c r="I426" s="4">
        <f t="shared" si="286"/>
        <v>27.765246236284767</v>
      </c>
      <c r="J426" s="4">
        <f>100*(G426/G413-1)</f>
        <v>0.9013353115727041</v>
      </c>
      <c r="K426" s="2">
        <v>40760</v>
      </c>
      <c r="L426" s="3"/>
      <c r="M426" s="4">
        <f t="shared" si="287"/>
        <v>41.60244960449094</v>
      </c>
      <c r="N426" s="4">
        <f t="shared" si="288"/>
        <v>2.1835593772719264</v>
      </c>
      <c r="O426" s="2">
        <v>97975</v>
      </c>
      <c r="P426" s="4">
        <f t="shared" si="295"/>
        <v>45.91702831647717</v>
      </c>
      <c r="Q426" s="4">
        <f t="shared" si="289"/>
        <v>3.7211518102900687</v>
      </c>
      <c r="R426" s="3"/>
      <c r="S426" s="21" t="s">
        <v>11</v>
      </c>
      <c r="T426" s="2">
        <v>5990</v>
      </c>
      <c r="U426" s="4">
        <f t="shared" si="296"/>
        <v>70.82052494679593</v>
      </c>
      <c r="V426" s="4">
        <f t="shared" si="290"/>
        <v>6.113804541974994</v>
      </c>
      <c r="W426" s="4">
        <f t="shared" si="291"/>
        <v>-8.227363260303356</v>
      </c>
      <c r="X426" s="2">
        <v>6014</v>
      </c>
      <c r="Y426" s="4">
        <f t="shared" si="297"/>
        <v>50.64421052631579</v>
      </c>
      <c r="Z426" s="4">
        <f t="shared" si="292"/>
        <v>6.13830058688441</v>
      </c>
      <c r="AA426" s="4">
        <f t="shared" si="293"/>
        <v>9.6244987240248</v>
      </c>
      <c r="AB426" s="2">
        <v>4969</v>
      </c>
      <c r="AC426" s="4">
        <f t="shared" si="298"/>
        <v>52.277748553392954</v>
      </c>
      <c r="AD426" s="4">
        <f>100*AB426/O426</f>
        <v>5.071701964786936</v>
      </c>
      <c r="AE426" s="4">
        <f aca="true" t="shared" si="300" ref="AE426:AE436">100*(AB426/AB413-1)</f>
        <v>-6.36894667420388</v>
      </c>
    </row>
    <row r="427" spans="1:31" ht="12.75" customHeight="1">
      <c r="A427" s="3"/>
      <c r="B427" s="24" t="s">
        <v>12</v>
      </c>
      <c r="C427" s="2">
        <v>12447</v>
      </c>
      <c r="D427" s="5">
        <f aca="true" t="shared" si="301" ref="D427:D435">100*C427/$C$290</f>
        <v>101.01444570686577</v>
      </c>
      <c r="E427" s="4">
        <f>100*C427/O427</f>
        <v>10.48760142564647</v>
      </c>
      <c r="F427" s="4">
        <f t="shared" si="285"/>
        <v>0.25775271848569314</v>
      </c>
      <c r="G427" s="2">
        <f t="shared" si="299"/>
        <v>33304</v>
      </c>
      <c r="H427" s="4">
        <f t="shared" si="294"/>
        <v>78.99430740037951</v>
      </c>
      <c r="I427" s="4">
        <f t="shared" si="286"/>
        <v>28.061306168532983</v>
      </c>
      <c r="J427" s="4">
        <f>100*(G427/G414-1)</f>
        <v>-4.392260435206985</v>
      </c>
      <c r="K427" s="2">
        <v>49758</v>
      </c>
      <c r="L427" s="3"/>
      <c r="M427" s="4">
        <f t="shared" si="287"/>
        <v>41.92512828290488</v>
      </c>
      <c r="N427" s="4">
        <f t="shared" si="288"/>
        <v>-3.24349550810874</v>
      </c>
      <c r="O427" s="2">
        <v>118683</v>
      </c>
      <c r="P427" s="4">
        <f t="shared" si="295"/>
        <v>55.622053296090435</v>
      </c>
      <c r="Q427" s="4">
        <f t="shared" si="289"/>
        <v>-3.527011428850124</v>
      </c>
      <c r="R427" s="3"/>
      <c r="S427" s="24" t="s">
        <v>12</v>
      </c>
      <c r="T427" s="2">
        <v>7751</v>
      </c>
      <c r="U427" s="4">
        <f t="shared" si="296"/>
        <v>91.64104989359187</v>
      </c>
      <c r="V427" s="4">
        <f t="shared" si="290"/>
        <v>6.530842664914099</v>
      </c>
      <c r="W427" s="4">
        <f t="shared" si="291"/>
        <v>-10.599769319492502</v>
      </c>
      <c r="X427" s="2">
        <v>6983</v>
      </c>
      <c r="Y427" s="4">
        <f t="shared" si="297"/>
        <v>58.80421052631579</v>
      </c>
      <c r="Z427" s="4">
        <f t="shared" si="292"/>
        <v>5.8837407210805255</v>
      </c>
      <c r="AA427" s="4">
        <f t="shared" si="293"/>
        <v>0.028649190660368085</v>
      </c>
      <c r="AB427" s="2">
        <v>6123</v>
      </c>
      <c r="AC427" s="4">
        <f t="shared" si="298"/>
        <v>64.41872698579695</v>
      </c>
      <c r="AD427" s="4">
        <f>100*AB427/O427</f>
        <v>5.159121356891888</v>
      </c>
      <c r="AE427" s="4">
        <f t="shared" si="300"/>
        <v>-9.530141843971629</v>
      </c>
    </row>
    <row r="428" spans="1:31" ht="12.75" customHeight="1">
      <c r="A428" s="3"/>
      <c r="B428" s="24" t="s">
        <v>13</v>
      </c>
      <c r="C428" s="2">
        <v>13435</v>
      </c>
      <c r="D428" s="5">
        <f t="shared" si="301"/>
        <v>109.03262457393281</v>
      </c>
      <c r="E428" s="4">
        <f>100*C428/O428</f>
        <v>11.514891793443326</v>
      </c>
      <c r="F428" s="4">
        <f t="shared" si="285"/>
        <v>1.564862413063195</v>
      </c>
      <c r="G428" s="2">
        <f t="shared" si="299"/>
        <v>34979</v>
      </c>
      <c r="H428" s="4">
        <f t="shared" si="294"/>
        <v>82.96726755218216</v>
      </c>
      <c r="I428" s="4">
        <f t="shared" si="286"/>
        <v>29.97985858152989</v>
      </c>
      <c r="J428" s="4">
        <f aca="true" t="shared" si="302" ref="J428:J435">100*(G428/G415-1)</f>
        <v>-1.3063596862479598</v>
      </c>
      <c r="K428" s="2">
        <v>49983</v>
      </c>
      <c r="L428" s="3"/>
      <c r="M428" s="4">
        <f t="shared" si="287"/>
        <v>42.8395114634669</v>
      </c>
      <c r="N428" s="4">
        <f t="shared" si="288"/>
        <v>0.419897938682845</v>
      </c>
      <c r="O428" s="2">
        <v>116675</v>
      </c>
      <c r="P428" s="4">
        <f t="shared" si="295"/>
        <v>54.68098268767516</v>
      </c>
      <c r="Q428" s="4">
        <f t="shared" si="289"/>
        <v>3.1946790727293672</v>
      </c>
      <c r="R428" s="3"/>
      <c r="S428" s="24" t="s">
        <v>13</v>
      </c>
      <c r="T428" s="2">
        <v>8382</v>
      </c>
      <c r="U428" s="4">
        <f t="shared" si="296"/>
        <v>99.1014424213762</v>
      </c>
      <c r="V428" s="4">
        <f t="shared" si="290"/>
        <v>7.184058281551318</v>
      </c>
      <c r="W428" s="4">
        <f t="shared" si="291"/>
        <v>-4.543901605739665</v>
      </c>
      <c r="X428" s="2">
        <v>7215</v>
      </c>
      <c r="Y428" s="4">
        <f t="shared" si="297"/>
        <v>60.757894736842104</v>
      </c>
      <c r="Z428" s="4">
        <f t="shared" si="292"/>
        <v>6.183844011142061</v>
      </c>
      <c r="AA428" s="4">
        <f t="shared" si="293"/>
        <v>0.8526698350573181</v>
      </c>
      <c r="AB428" s="2">
        <v>5947</v>
      </c>
      <c r="AC428" s="4">
        <f t="shared" si="298"/>
        <v>62.567069963177275</v>
      </c>
      <c r="AD428" s="4">
        <f aca="true" t="shared" si="303" ref="AD428:AD435">100*AB428/O428</f>
        <v>5.0970644953931865</v>
      </c>
      <c r="AE428" s="4">
        <f t="shared" si="300"/>
        <v>-5.287466157031373</v>
      </c>
    </row>
    <row r="429" spans="1:31" ht="12.75" customHeight="1">
      <c r="A429" s="3"/>
      <c r="B429" s="24" t="s">
        <v>14</v>
      </c>
      <c r="C429" s="2">
        <v>12070</v>
      </c>
      <c r="D429" s="5">
        <f t="shared" si="301"/>
        <v>97.9548774549586</v>
      </c>
      <c r="E429" s="4">
        <f>100*C429/O429</f>
        <v>11.000027340581624</v>
      </c>
      <c r="F429" s="4">
        <f t="shared" si="285"/>
        <v>-1.8619399951215532</v>
      </c>
      <c r="G429" s="2">
        <f t="shared" si="299"/>
        <v>32566</v>
      </c>
      <c r="H429" s="4">
        <f t="shared" si="294"/>
        <v>77.2438330170778</v>
      </c>
      <c r="I429" s="4">
        <f t="shared" si="286"/>
        <v>29.67911270699099</v>
      </c>
      <c r="J429" s="4">
        <f t="shared" si="302"/>
        <v>-6.309157340544891</v>
      </c>
      <c r="K429" s="2">
        <v>47293</v>
      </c>
      <c r="L429" s="3"/>
      <c r="M429" s="4">
        <f t="shared" si="287"/>
        <v>43.10060422685392</v>
      </c>
      <c r="N429" s="4">
        <f t="shared" si="288"/>
        <v>-5.353426192763367</v>
      </c>
      <c r="O429" s="2">
        <v>109727</v>
      </c>
      <c r="P429" s="4">
        <f t="shared" si="295"/>
        <v>51.424728411146624</v>
      </c>
      <c r="Q429" s="4">
        <f t="shared" si="289"/>
        <v>-3.7347346996069675</v>
      </c>
      <c r="R429" s="3"/>
      <c r="S429" s="24" t="s">
        <v>14</v>
      </c>
      <c r="T429" s="2">
        <v>7987</v>
      </c>
      <c r="U429" s="4">
        <f t="shared" si="296"/>
        <v>94.43130763773942</v>
      </c>
      <c r="V429" s="4">
        <f t="shared" si="290"/>
        <v>7.278974181377419</v>
      </c>
      <c r="W429" s="4">
        <f t="shared" si="291"/>
        <v>-5.142517814726844</v>
      </c>
      <c r="X429" s="2">
        <v>6541</v>
      </c>
      <c r="Y429" s="4">
        <f t="shared" si="297"/>
        <v>55.08210526315789</v>
      </c>
      <c r="Z429" s="4">
        <f t="shared" si="292"/>
        <v>5.961158147037648</v>
      </c>
      <c r="AA429" s="4">
        <f t="shared" si="293"/>
        <v>-9.642215775659624</v>
      </c>
      <c r="AB429" s="2">
        <v>5968</v>
      </c>
      <c r="AC429" s="4">
        <f t="shared" si="298"/>
        <v>62.788006312467125</v>
      </c>
      <c r="AD429" s="4">
        <f t="shared" si="303"/>
        <v>5.4389530379942945</v>
      </c>
      <c r="AE429" s="4">
        <f t="shared" si="300"/>
        <v>-12.248198794294963</v>
      </c>
    </row>
    <row r="430" spans="1:31" ht="12.75" customHeight="1">
      <c r="A430" s="3"/>
      <c r="B430" s="24" t="s">
        <v>15</v>
      </c>
      <c r="C430" s="2">
        <v>11124</v>
      </c>
      <c r="D430" s="5">
        <f t="shared" si="301"/>
        <v>90.27755234539848</v>
      </c>
      <c r="E430" s="4">
        <f>100*C430/O430</f>
        <v>10.701504598453072</v>
      </c>
      <c r="F430" s="4">
        <f t="shared" si="285"/>
        <v>6.23627160729634</v>
      </c>
      <c r="G430" s="2">
        <f t="shared" si="299"/>
        <v>30721</v>
      </c>
      <c r="H430" s="4">
        <f t="shared" si="294"/>
        <v>72.86764705882354</v>
      </c>
      <c r="I430" s="4">
        <f t="shared" si="286"/>
        <v>29.554200177011584</v>
      </c>
      <c r="J430" s="4">
        <f t="shared" si="302"/>
        <v>5.494316816043399</v>
      </c>
      <c r="K430" s="2">
        <v>44531</v>
      </c>
      <c r="L430" s="3"/>
      <c r="M430" s="4">
        <f t="shared" si="287"/>
        <v>42.839689075306886</v>
      </c>
      <c r="N430" s="4">
        <f t="shared" si="288"/>
        <v>0.9041058642255129</v>
      </c>
      <c r="O430" s="2">
        <v>103948</v>
      </c>
      <c r="P430" s="4">
        <f t="shared" si="295"/>
        <v>48.716338447983354</v>
      </c>
      <c r="Q430" s="4">
        <f t="shared" si="289"/>
        <v>-0.35659509202453643</v>
      </c>
      <c r="R430" s="3"/>
      <c r="S430" s="24" t="s">
        <v>15</v>
      </c>
      <c r="T430" s="2">
        <v>7438</v>
      </c>
      <c r="U430" s="4">
        <f t="shared" si="296"/>
        <v>87.94041144478601</v>
      </c>
      <c r="V430" s="4">
        <f t="shared" si="290"/>
        <v>7.155500827336745</v>
      </c>
      <c r="W430" s="4">
        <f t="shared" si="291"/>
        <v>14.660089409588405</v>
      </c>
      <c r="X430" s="2">
        <v>6387</v>
      </c>
      <c r="Y430" s="4">
        <f t="shared" si="297"/>
        <v>53.78526315789474</v>
      </c>
      <c r="Z430" s="4">
        <f t="shared" si="292"/>
        <v>6.144418363027667</v>
      </c>
      <c r="AA430" s="4">
        <f aca="true" t="shared" si="304" ref="AA430:AA436">100*(X430/X417-1)</f>
        <v>2.0613614573346206</v>
      </c>
      <c r="AB430" s="2">
        <v>5772</v>
      </c>
      <c r="AC430" s="4">
        <f t="shared" si="298"/>
        <v>60.72593371909521</v>
      </c>
      <c r="AD430" s="4">
        <f t="shared" si="303"/>
        <v>5.552776388194097</v>
      </c>
      <c r="AE430" s="4">
        <f t="shared" si="300"/>
        <v>-2.2523285351397138</v>
      </c>
    </row>
    <row r="431" spans="1:31" ht="12.75" customHeight="1">
      <c r="A431" s="3"/>
      <c r="B431" s="24" t="s">
        <v>16</v>
      </c>
      <c r="C431" s="2">
        <v>11866</v>
      </c>
      <c r="D431" s="5">
        <f t="shared" si="301"/>
        <v>96.29930206135367</v>
      </c>
      <c r="E431" s="4">
        <f aca="true" t="shared" si="305" ref="E431:E436">100*C431/O431</f>
        <v>10.1738802386995</v>
      </c>
      <c r="F431" s="4">
        <f t="shared" si="285"/>
        <v>1.4014698342163623</v>
      </c>
      <c r="G431" s="2">
        <f t="shared" si="299"/>
        <v>33130</v>
      </c>
      <c r="H431" s="4">
        <f t="shared" si="294"/>
        <v>78.58159392789373</v>
      </c>
      <c r="I431" s="4">
        <f t="shared" si="286"/>
        <v>28.405583373345223</v>
      </c>
      <c r="J431" s="4">
        <f t="shared" si="302"/>
        <v>5.681201952215376</v>
      </c>
      <c r="K431" s="2">
        <v>48953</v>
      </c>
      <c r="L431" s="3"/>
      <c r="M431" s="4">
        <f t="shared" si="287"/>
        <v>41.97218602098909</v>
      </c>
      <c r="N431" s="4">
        <f t="shared" si="288"/>
        <v>6.105860932894047</v>
      </c>
      <c r="O431" s="2">
        <v>116632</v>
      </c>
      <c r="P431" s="4">
        <f t="shared" si="295"/>
        <v>54.66083027922802</v>
      </c>
      <c r="Q431" s="4">
        <f aca="true" t="shared" si="306" ref="Q431:Q443">100*(O431/O418-1)</f>
        <v>6.051265264555306</v>
      </c>
      <c r="R431" s="3"/>
      <c r="S431" s="24" t="s">
        <v>16</v>
      </c>
      <c r="T431" s="2">
        <v>8067</v>
      </c>
      <c r="U431" s="4">
        <f t="shared" si="296"/>
        <v>95.3771577205013</v>
      </c>
      <c r="V431" s="4">
        <f aca="true" t="shared" si="307" ref="V431:V443">100*T431/O431</f>
        <v>6.91662665477742</v>
      </c>
      <c r="W431" s="4">
        <f aca="true" t="shared" si="308" ref="W431:W443">100*(T431/T418-1)</f>
        <v>15.838598506605406</v>
      </c>
      <c r="X431" s="2">
        <v>7069</v>
      </c>
      <c r="Y431" s="4">
        <f t="shared" si="297"/>
        <v>59.52842105263158</v>
      </c>
      <c r="Z431" s="4">
        <f aca="true" t="shared" si="309" ref="Z431:Z436">100*X431/O431</f>
        <v>6.060943823307497</v>
      </c>
      <c r="AA431" s="4">
        <f t="shared" si="304"/>
        <v>5.13087447947651</v>
      </c>
      <c r="AB431" s="2">
        <v>6128</v>
      </c>
      <c r="AC431" s="4">
        <f t="shared" si="298"/>
        <v>64.471330878485</v>
      </c>
      <c r="AD431" s="4">
        <f t="shared" si="303"/>
        <v>5.254132656560807</v>
      </c>
      <c r="AE431" s="4">
        <f t="shared" si="300"/>
        <v>2.8360463164960548</v>
      </c>
    </row>
    <row r="432" spans="1:31" ht="12.75" customHeight="1">
      <c r="A432" s="3"/>
      <c r="B432" s="24" t="s">
        <v>22</v>
      </c>
      <c r="C432" s="2">
        <v>10433</v>
      </c>
      <c r="D432" s="5">
        <f t="shared" si="301"/>
        <v>84.66969647784451</v>
      </c>
      <c r="E432" s="4">
        <f t="shared" si="305"/>
        <v>10.4156059380834</v>
      </c>
      <c r="F432" s="4">
        <f t="shared" si="285"/>
        <v>-5.583710407239817</v>
      </c>
      <c r="G432" s="2">
        <f t="shared" si="299"/>
        <v>28677</v>
      </c>
      <c r="H432" s="4">
        <f t="shared" si="294"/>
        <v>68.01944971537002</v>
      </c>
      <c r="I432" s="4">
        <f aca="true" t="shared" si="310" ref="I432:I444">100*G432/O432</f>
        <v>28.62918925394591</v>
      </c>
      <c r="J432" s="4">
        <f t="shared" si="302"/>
        <v>-6.479911296634489</v>
      </c>
      <c r="K432" s="2">
        <v>41759</v>
      </c>
      <c r="L432" s="3"/>
      <c r="M432" s="4">
        <f aca="true" t="shared" si="311" ref="M432:M444">100*K432/O432</f>
        <v>41.68937873750836</v>
      </c>
      <c r="N432" s="4">
        <f t="shared" si="288"/>
        <v>-8.201802593976703</v>
      </c>
      <c r="O432" s="2">
        <v>100167</v>
      </c>
      <c r="P432" s="4">
        <f t="shared" si="295"/>
        <v>46.944332486619736</v>
      </c>
      <c r="Q432" s="4">
        <f t="shared" si="306"/>
        <v>-7.872929447147447</v>
      </c>
      <c r="R432" s="3"/>
      <c r="S432" s="24" t="s">
        <v>22</v>
      </c>
      <c r="T432" s="2">
        <v>6562</v>
      </c>
      <c r="U432" s="4">
        <f t="shared" si="296"/>
        <v>77.5833530385434</v>
      </c>
      <c r="V432" s="4">
        <f t="shared" si="307"/>
        <v>6.551059730250482</v>
      </c>
      <c r="W432" s="4">
        <f t="shared" si="308"/>
        <v>-8.030833917309044</v>
      </c>
      <c r="X432" s="2">
        <v>6426</v>
      </c>
      <c r="Y432" s="4">
        <f t="shared" si="297"/>
        <v>54.113684210526316</v>
      </c>
      <c r="Z432" s="4">
        <f t="shared" si="309"/>
        <v>6.415286471592441</v>
      </c>
      <c r="AA432" s="4">
        <f t="shared" si="304"/>
        <v>-5.541672791415553</v>
      </c>
      <c r="AB432" s="2">
        <v>5256</v>
      </c>
      <c r="AC432" s="4">
        <f t="shared" si="298"/>
        <v>55.29721199368753</v>
      </c>
      <c r="AD432" s="4">
        <f t="shared" si="303"/>
        <v>5.247237114019588</v>
      </c>
      <c r="AE432" s="4">
        <f t="shared" si="300"/>
        <v>-7.3995771670190225</v>
      </c>
    </row>
    <row r="433" spans="1:31" ht="12.75" customHeight="1">
      <c r="A433" s="3"/>
      <c r="B433" s="24" t="s">
        <v>23</v>
      </c>
      <c r="C433" s="2">
        <v>9953</v>
      </c>
      <c r="D433" s="5">
        <f t="shared" si="301"/>
        <v>80.77422496347995</v>
      </c>
      <c r="E433" s="4">
        <f t="shared" si="305"/>
        <v>9.951308277592808</v>
      </c>
      <c r="F433" s="4">
        <f t="shared" si="285"/>
        <v>3.22547189379796</v>
      </c>
      <c r="G433" s="2">
        <f t="shared" si="299"/>
        <v>27579</v>
      </c>
      <c r="H433" s="4">
        <f t="shared" si="294"/>
        <v>65.41508538899431</v>
      </c>
      <c r="I433" s="4">
        <f t="shared" si="310"/>
        <v>27.574312366897626</v>
      </c>
      <c r="J433" s="4">
        <f t="shared" si="302"/>
        <v>6.969979055154751</v>
      </c>
      <c r="K433" s="2">
        <v>40790</v>
      </c>
      <c r="L433" s="3"/>
      <c r="M433" s="4">
        <f t="shared" si="311"/>
        <v>40.783066878630635</v>
      </c>
      <c r="N433" s="4">
        <f t="shared" si="288"/>
        <v>6.6182236395002425</v>
      </c>
      <c r="O433" s="2">
        <v>100017</v>
      </c>
      <c r="P433" s="4">
        <f t="shared" si="295"/>
        <v>46.87403338738553</v>
      </c>
      <c r="Q433" s="4">
        <f t="shared" si="306"/>
        <v>11.253615127919915</v>
      </c>
      <c r="R433" s="3"/>
      <c r="S433" s="24" t="s">
        <v>23</v>
      </c>
      <c r="T433" s="2">
        <v>6298</v>
      </c>
      <c r="U433" s="4">
        <f>100*T433/T$290</f>
        <v>74.46204776542918</v>
      </c>
      <c r="V433" s="4">
        <f t="shared" si="307"/>
        <v>6.296929521981263</v>
      </c>
      <c r="W433" s="4">
        <f t="shared" si="308"/>
        <v>4.133597883597884</v>
      </c>
      <c r="X433" s="2">
        <v>6091</v>
      </c>
      <c r="Y433" s="4">
        <f t="shared" si="297"/>
        <v>51.29263157894737</v>
      </c>
      <c r="Z433" s="4">
        <f t="shared" si="309"/>
        <v>6.08996470599998</v>
      </c>
      <c r="AA433" s="4">
        <f t="shared" si="304"/>
        <v>14.64332768680594</v>
      </c>
      <c r="AB433" s="2">
        <v>5237</v>
      </c>
      <c r="AC433" s="4">
        <f t="shared" si="298"/>
        <v>55.09731720147291</v>
      </c>
      <c r="AD433" s="4">
        <f t="shared" si="303"/>
        <v>5.236109861323575</v>
      </c>
      <c r="AE433" s="4">
        <f t="shared" si="300"/>
        <v>9.583594894329362</v>
      </c>
    </row>
    <row r="434" spans="1:31" ht="12.75" customHeight="1">
      <c r="A434" s="3"/>
      <c r="B434" s="25">
        <v>10</v>
      </c>
      <c r="C434" s="2">
        <v>12960</v>
      </c>
      <c r="D434" s="5">
        <f t="shared" si="301"/>
        <v>105.17773088784288</v>
      </c>
      <c r="E434" s="4">
        <f t="shared" si="305"/>
        <v>10.297319201004306</v>
      </c>
      <c r="F434" s="4">
        <f t="shared" si="285"/>
        <v>0.2940721250580314</v>
      </c>
      <c r="G434" s="2">
        <f t="shared" si="299"/>
        <v>37098</v>
      </c>
      <c r="H434" s="4">
        <f t="shared" si="294"/>
        <v>87.9933586337761</v>
      </c>
      <c r="I434" s="4">
        <f t="shared" si="310"/>
        <v>29.476076212874826</v>
      </c>
      <c r="J434" s="4">
        <f t="shared" si="302"/>
        <v>4.070468763149782</v>
      </c>
      <c r="K434" s="2">
        <v>52698</v>
      </c>
      <c r="L434" s="3"/>
      <c r="M434" s="4">
        <f t="shared" si="311"/>
        <v>41.870997473342975</v>
      </c>
      <c r="N434" s="4">
        <f t="shared" si="288"/>
        <v>0.4345340194396696</v>
      </c>
      <c r="O434" s="2">
        <v>125858</v>
      </c>
      <c r="P434" s="4">
        <f t="shared" si="295"/>
        <v>58.98469354279341</v>
      </c>
      <c r="Q434" s="4">
        <f t="shared" si="306"/>
        <v>3.0828705751306362</v>
      </c>
      <c r="R434" s="3"/>
      <c r="S434" s="25">
        <v>10</v>
      </c>
      <c r="T434" s="2">
        <v>9034</v>
      </c>
      <c r="U434" s="4">
        <f>100*T434/T$290</f>
        <v>106.81012059588555</v>
      </c>
      <c r="V434" s="4">
        <f t="shared" si="307"/>
        <v>7.17793068378649</v>
      </c>
      <c r="W434" s="4">
        <f t="shared" si="308"/>
        <v>10.99643690871115</v>
      </c>
      <c r="X434" s="2">
        <v>7815</v>
      </c>
      <c r="Y434" s="4">
        <f t="shared" si="297"/>
        <v>65.81052631578947</v>
      </c>
      <c r="Z434" s="4">
        <f t="shared" si="309"/>
        <v>6.209378823753754</v>
      </c>
      <c r="AA434" s="4">
        <f t="shared" si="304"/>
        <v>0.0640204865556937</v>
      </c>
      <c r="AB434" s="2">
        <v>7289</v>
      </c>
      <c r="AC434" s="4">
        <f t="shared" si="298"/>
        <v>76.6859547606523</v>
      </c>
      <c r="AD434" s="4">
        <f t="shared" si="303"/>
        <v>5.791447504330277</v>
      </c>
      <c r="AE434" s="4">
        <f t="shared" si="300"/>
        <v>7.570838252656431</v>
      </c>
    </row>
    <row r="435" spans="1:31" ht="12.75" customHeight="1">
      <c r="A435" s="3"/>
      <c r="B435" s="25">
        <v>11</v>
      </c>
      <c r="C435" s="2">
        <v>10241</v>
      </c>
      <c r="D435" s="5">
        <f t="shared" si="301"/>
        <v>83.11150787209868</v>
      </c>
      <c r="E435" s="4">
        <f t="shared" si="305"/>
        <v>9.791660690894837</v>
      </c>
      <c r="F435" s="4">
        <f t="shared" si="285"/>
        <v>-7.771974063400577</v>
      </c>
      <c r="G435" s="2">
        <f t="shared" si="299"/>
        <v>29715</v>
      </c>
      <c r="H435" s="4">
        <f t="shared" si="294"/>
        <v>70.4814990512334</v>
      </c>
      <c r="I435" s="4">
        <f t="shared" si="310"/>
        <v>28.411209591830882</v>
      </c>
      <c r="J435" s="4">
        <f t="shared" si="302"/>
        <v>-3.7071842898344087</v>
      </c>
      <c r="K435" s="2">
        <v>43613</v>
      </c>
      <c r="L435" s="3"/>
      <c r="M435" s="4">
        <f t="shared" si="311"/>
        <v>41.69941389629884</v>
      </c>
      <c r="N435" s="4">
        <f t="shared" si="288"/>
        <v>-6.152091582027886</v>
      </c>
      <c r="O435" s="2">
        <v>104589</v>
      </c>
      <c r="P435" s="4">
        <f t="shared" si="295"/>
        <v>49.016749932044206</v>
      </c>
      <c r="Q435" s="4">
        <f t="shared" si="306"/>
        <v>-5.224955824384936</v>
      </c>
      <c r="R435" s="3"/>
      <c r="S435" s="25">
        <v>11</v>
      </c>
      <c r="T435" s="2">
        <v>6723</v>
      </c>
      <c r="U435" s="4">
        <f>100*T435/T$290</f>
        <v>79.48687633010168</v>
      </c>
      <c r="V435" s="4">
        <f t="shared" si="307"/>
        <v>6.428018242836245</v>
      </c>
      <c r="W435" s="4">
        <f t="shared" si="308"/>
        <v>-6.273525721455453</v>
      </c>
      <c r="X435" s="2">
        <v>6605</v>
      </c>
      <c r="Y435" s="4">
        <f t="shared" si="297"/>
        <v>55.62105263157895</v>
      </c>
      <c r="Z435" s="4">
        <f t="shared" si="309"/>
        <v>6.315195670672824</v>
      </c>
      <c r="AA435" s="4">
        <f t="shared" si="304"/>
        <v>-1.520799165051434</v>
      </c>
      <c r="AB435" s="2">
        <v>6146</v>
      </c>
      <c r="AC435" s="4">
        <f t="shared" si="298"/>
        <v>64.66070489216202</v>
      </c>
      <c r="AD435" s="4">
        <f t="shared" si="303"/>
        <v>5.876334987426976</v>
      </c>
      <c r="AE435" s="4">
        <f t="shared" si="300"/>
        <v>4.612765957446818</v>
      </c>
    </row>
    <row r="436" spans="1:31" ht="12.75" customHeight="1">
      <c r="A436" s="3"/>
      <c r="B436" s="25">
        <v>12</v>
      </c>
      <c r="C436" s="2">
        <v>11767</v>
      </c>
      <c r="D436" s="5">
        <f>100*C436/$C$290</f>
        <v>95.49586106151598</v>
      </c>
      <c r="E436" s="4">
        <f t="shared" si="305"/>
        <v>9.68421572419696</v>
      </c>
      <c r="F436" s="4">
        <f t="shared" si="285"/>
        <v>-7.637362637362632</v>
      </c>
      <c r="G436" s="2">
        <f t="shared" si="299"/>
        <v>32518</v>
      </c>
      <c r="H436" s="4">
        <f t="shared" si="294"/>
        <v>77.12998102466793</v>
      </c>
      <c r="I436" s="4">
        <f t="shared" si="310"/>
        <v>26.762244150542767</v>
      </c>
      <c r="J436" s="4">
        <f>100*(G436/G423-1)</f>
        <v>-4.678431142639383</v>
      </c>
      <c r="K436" s="2">
        <v>48641</v>
      </c>
      <c r="L436" s="3"/>
      <c r="M436" s="4">
        <f t="shared" si="311"/>
        <v>40.03143851794547</v>
      </c>
      <c r="N436" s="4">
        <f t="shared" si="288"/>
        <v>-5.332710535022677</v>
      </c>
      <c r="O436" s="2">
        <v>121507</v>
      </c>
      <c r="P436" s="4">
        <f t="shared" si="295"/>
        <v>56.9455510043398</v>
      </c>
      <c r="Q436" s="4">
        <f t="shared" si="306"/>
        <v>-4.699644703095707</v>
      </c>
      <c r="R436" s="3"/>
      <c r="S436" s="25">
        <v>12</v>
      </c>
      <c r="T436" s="2">
        <v>7678</v>
      </c>
      <c r="U436" s="4">
        <f>100*T436/T$290</f>
        <v>90.77796169307165</v>
      </c>
      <c r="V436" s="4">
        <f t="shared" si="307"/>
        <v>6.318977507468706</v>
      </c>
      <c r="W436" s="4">
        <f t="shared" si="308"/>
        <v>-3.1411631134098617</v>
      </c>
      <c r="X436" s="2">
        <v>6972</v>
      </c>
      <c r="Y436" s="4">
        <f t="shared" si="297"/>
        <v>58.71157894736842</v>
      </c>
      <c r="Z436" s="4">
        <f t="shared" si="309"/>
        <v>5.737941023973927</v>
      </c>
      <c r="AA436" s="4">
        <f t="shared" si="304"/>
        <v>-2.119893303383402</v>
      </c>
      <c r="AB436" s="2">
        <v>6101</v>
      </c>
      <c r="AC436" s="4">
        <f t="shared" si="298"/>
        <v>64.18726985796948</v>
      </c>
      <c r="AD436" s="4">
        <f>100*AB436/O436</f>
        <v>5.021109894903175</v>
      </c>
      <c r="AE436" s="4">
        <f t="shared" si="300"/>
        <v>-3.5262492093611653</v>
      </c>
    </row>
    <row r="437" spans="1:31" ht="12.75" customHeight="1">
      <c r="A437" s="16"/>
      <c r="B437" s="6" t="s">
        <v>24</v>
      </c>
      <c r="C437" s="2">
        <f>SUM(C425:C436)</f>
        <v>136511</v>
      </c>
      <c r="D437" s="4">
        <f>100*C437/C$4</f>
        <v>99.22876748175501</v>
      </c>
      <c r="E437" s="4">
        <f>100*C437/O437</f>
        <v>10.41760150428728</v>
      </c>
      <c r="F437" s="4">
        <f t="shared" si="285"/>
        <v>-0.28123539036932765</v>
      </c>
      <c r="G437" s="2">
        <f>SUM(G425:G436)</f>
        <v>374021</v>
      </c>
      <c r="H437" s="4">
        <f>100*G437/G$4</f>
        <v>72.16038771490145</v>
      </c>
      <c r="I437" s="4">
        <f t="shared" si="310"/>
        <v>28.542767485660736</v>
      </c>
      <c r="J437" s="4">
        <f>100*(G437/G424-1)</f>
        <v>-0.380344600731386</v>
      </c>
      <c r="K437" s="2">
        <f>SUM(K425:K436)</f>
        <v>548843</v>
      </c>
      <c r="L437" s="3"/>
      <c r="M437" s="4">
        <f t="shared" si="311"/>
        <v>41.88400687429983</v>
      </c>
      <c r="N437" s="4">
        <f t="shared" si="288"/>
        <v>-1.0234113229868114</v>
      </c>
      <c r="O437" s="2">
        <f>SUM(O425:O436)</f>
        <v>1310388</v>
      </c>
      <c r="P437" s="4">
        <f>100*O437/$O$4</f>
        <v>50.444162143434575</v>
      </c>
      <c r="Q437" s="4">
        <f t="shared" si="306"/>
        <v>0.25154923112233885</v>
      </c>
      <c r="R437" s="16"/>
      <c r="S437" s="6" t="s">
        <v>24</v>
      </c>
      <c r="T437" s="2">
        <f>SUM(T425:T436)</f>
        <v>87751</v>
      </c>
      <c r="U437" s="4">
        <f>100*T437/T$4</f>
        <v>81.33753533855494</v>
      </c>
      <c r="V437" s="4">
        <f t="shared" si="307"/>
        <v>6.696566207871257</v>
      </c>
      <c r="W437" s="4">
        <f t="shared" si="308"/>
        <v>-0.08312078702860104</v>
      </c>
      <c r="X437" s="2">
        <f>SUM(X425:X436)</f>
        <v>79551</v>
      </c>
      <c r="Y437" s="4">
        <f>100*X437/X$4</f>
        <v>57.07367469490541</v>
      </c>
      <c r="Z437" s="4">
        <f>100*X437/O437</f>
        <v>6.070797351624099</v>
      </c>
      <c r="AA437" s="4">
        <f>100*(X437/X424-1)</f>
        <v>0.5599939323456482</v>
      </c>
      <c r="AB437" s="2">
        <f>SUM(AB425:AB436)</f>
        <v>70208</v>
      </c>
      <c r="AC437" s="4">
        <f>100*AB437/AB$4</f>
        <v>52.5985360993115</v>
      </c>
      <c r="AD437" s="4">
        <f>100*AB437/O437</f>
        <v>5.3578024218781</v>
      </c>
      <c r="AE437" s="4">
        <f>100*(AB437/AB424-1)</f>
        <v>-1.9728850476815496</v>
      </c>
    </row>
    <row r="438" spans="1:31" ht="12.75" customHeight="1">
      <c r="A438" s="21" t="s">
        <v>45</v>
      </c>
      <c r="B438" s="21" t="s">
        <v>21</v>
      </c>
      <c r="C438" s="2">
        <v>8614</v>
      </c>
      <c r="D438" s="5">
        <f>100*C438/$C$290</f>
        <v>69.90748255153385</v>
      </c>
      <c r="E438" s="4">
        <f>100*438:438 C:C/O438</f>
        <v>9.505627896711543</v>
      </c>
      <c r="F438" s="4">
        <f aca="true" t="shared" si="312" ref="F438:F450">100*(C438/C425-1)</f>
        <v>-13.730595893840757</v>
      </c>
      <c r="G438" s="2">
        <f>T438+X438+AB438+C438</f>
        <v>25213</v>
      </c>
      <c r="H438" s="4">
        <f aca="true" t="shared" si="313" ref="H438:H449">100*G438/G$290</f>
        <v>59.80313092979127</v>
      </c>
      <c r="I438" s="4">
        <f t="shared" si="310"/>
        <v>27.82277642904436</v>
      </c>
      <c r="J438" s="4">
        <f>100*(G438/G425-1)</f>
        <v>-4.96777354792507</v>
      </c>
      <c r="K438" s="2">
        <v>37531</v>
      </c>
      <c r="L438" s="3"/>
      <c r="M438" s="4">
        <f t="shared" si="311"/>
        <v>41.41580225115869</v>
      </c>
      <c r="N438" s="4">
        <f aca="true" t="shared" si="314" ref="N438:N450">100*(K438/K425-1)</f>
        <v>-6.322384185303509</v>
      </c>
      <c r="O438" s="2">
        <v>90620</v>
      </c>
      <c r="P438" s="4">
        <f aca="true" t="shared" si="315" ref="P438:P449">100*O438/O$290</f>
        <v>42.47002915069315</v>
      </c>
      <c r="Q438" s="4">
        <f t="shared" si="306"/>
        <v>-4.217313180424897</v>
      </c>
      <c r="R438" s="21" t="s">
        <v>45</v>
      </c>
      <c r="S438" s="21" t="s">
        <v>21</v>
      </c>
      <c r="T438" s="2">
        <v>5892</v>
      </c>
      <c r="U438" s="4">
        <f aca="true" t="shared" si="316" ref="U438:U445">100*T438/T$290</f>
        <v>69.66185859541262</v>
      </c>
      <c r="V438" s="4">
        <f t="shared" si="307"/>
        <v>6.501875965570514</v>
      </c>
      <c r="W438" s="4">
        <f t="shared" si="308"/>
        <v>0.8731381612737454</v>
      </c>
      <c r="X438" s="47">
        <v>5258</v>
      </c>
      <c r="Y438" s="4">
        <f aca="true" t="shared" si="317" ref="Y438:Y449">100*X438/X$290</f>
        <v>44.27789473684211</v>
      </c>
      <c r="Z438" s="4">
        <f aca="true" t="shared" si="318" ref="Z438:Z449">100*X438/O438</f>
        <v>5.8022511586846175</v>
      </c>
      <c r="AA438" s="4">
        <f aca="true" t="shared" si="319" ref="AA438:AA449">100*(X438/X425-1)</f>
        <v>-3.221056506534148</v>
      </c>
      <c r="AB438" s="2">
        <v>5449</v>
      </c>
      <c r="AC438" s="4">
        <f aca="true" t="shared" si="320" ref="AC438:AC449">100*AB438/AB$290</f>
        <v>57.32772225144661</v>
      </c>
      <c r="AD438" s="4">
        <f>100*AB438/O438</f>
        <v>6.013021408077687</v>
      </c>
      <c r="AE438" s="4">
        <f>100*(AB438/AB425-1)</f>
        <v>3.3573596358118296</v>
      </c>
    </row>
    <row r="439" spans="1:31" ht="12.75" customHeight="1">
      <c r="A439" s="3"/>
      <c r="B439" s="21" t="s">
        <v>11</v>
      </c>
      <c r="C439" s="2">
        <v>8951</v>
      </c>
      <c r="D439" s="5">
        <f>100*C439/$C$290</f>
        <v>72.64242817724396</v>
      </c>
      <c r="E439" s="4">
        <f>100*C439/O439</f>
        <v>9.762561759027998</v>
      </c>
      <c r="F439" s="4">
        <f t="shared" si="312"/>
        <v>-12.502443792766371</v>
      </c>
      <c r="G439" s="2">
        <f aca="true" t="shared" si="321" ref="G439:G449">T439+X439+AB439+C439</f>
        <v>25736</v>
      </c>
      <c r="H439" s="4">
        <f t="shared" si="313"/>
        <v>61.04364326375712</v>
      </c>
      <c r="I439" s="4">
        <f t="shared" si="310"/>
        <v>28.06941005813256</v>
      </c>
      <c r="J439" s="4">
        <f>100*(G439/G426-1)</f>
        <v>-5.392787560195567</v>
      </c>
      <c r="K439" s="2">
        <v>37836</v>
      </c>
      <c r="L439" s="3"/>
      <c r="M439" s="4">
        <f t="shared" si="311"/>
        <v>41.26648270747216</v>
      </c>
      <c r="N439" s="4">
        <f t="shared" si="314"/>
        <v>-7.173699705593717</v>
      </c>
      <c r="O439" s="2">
        <v>91687</v>
      </c>
      <c r="P439" s="4">
        <f t="shared" si="315"/>
        <v>42.970090076579154</v>
      </c>
      <c r="Q439" s="4">
        <f t="shared" si="306"/>
        <v>-6.41796376626691</v>
      </c>
      <c r="R439" s="3"/>
      <c r="S439" s="21" t="s">
        <v>11</v>
      </c>
      <c r="T439" s="2">
        <v>5977</v>
      </c>
      <c r="U439" s="4">
        <f t="shared" si="316"/>
        <v>70.66682430834713</v>
      </c>
      <c r="V439" s="4">
        <f t="shared" si="307"/>
        <v>6.518917621909322</v>
      </c>
      <c r="W439" s="4">
        <f t="shared" si="308"/>
        <v>-0.21702838063438756</v>
      </c>
      <c r="X439" s="2">
        <v>5627</v>
      </c>
      <c r="Y439" s="4">
        <f t="shared" si="317"/>
        <v>47.385263157894734</v>
      </c>
      <c r="Z439" s="4">
        <f t="shared" si="318"/>
        <v>6.137184115523466</v>
      </c>
      <c r="AA439" s="4">
        <f t="shared" si="319"/>
        <v>-6.434985034918528</v>
      </c>
      <c r="AB439" s="2">
        <v>5181</v>
      </c>
      <c r="AC439" s="4">
        <f t="shared" si="320"/>
        <v>54.50815360336665</v>
      </c>
      <c r="AD439" s="4">
        <f>100*AB439/O439</f>
        <v>5.650746561671775</v>
      </c>
      <c r="AE439" s="4">
        <f aca="true" t="shared" si="322" ref="AE439:AE449">100*(AB439/AB426-1)</f>
        <v>4.266452002414978</v>
      </c>
    </row>
    <row r="440" spans="1:31" ht="12.75" customHeight="1">
      <c r="A440" s="3"/>
      <c r="B440" s="24" t="s">
        <v>12</v>
      </c>
      <c r="C440" s="2">
        <v>12590</v>
      </c>
      <c r="D440" s="5">
        <f aca="true" t="shared" si="323" ref="D440:D448">100*C440/$C$290</f>
        <v>102.1749715955202</v>
      </c>
      <c r="E440" s="4">
        <f>100*C440/O440</f>
        <v>9.999126367037034</v>
      </c>
      <c r="F440" s="4">
        <f t="shared" si="312"/>
        <v>1.1488712139471335</v>
      </c>
      <c r="G440" s="2">
        <f t="shared" si="321"/>
        <v>35620</v>
      </c>
      <c r="H440" s="4">
        <f t="shared" si="313"/>
        <v>84.4876660341556</v>
      </c>
      <c r="I440" s="4">
        <f t="shared" si="310"/>
        <v>28.289823764405018</v>
      </c>
      <c r="J440" s="4">
        <f>100*(G440/G427-1)</f>
        <v>6.954119625270239</v>
      </c>
      <c r="K440" s="2">
        <v>51880</v>
      </c>
      <c r="L440" s="3"/>
      <c r="M440" s="4">
        <f t="shared" si="311"/>
        <v>41.20370738061011</v>
      </c>
      <c r="N440" s="4">
        <f t="shared" si="314"/>
        <v>4.264640861770963</v>
      </c>
      <c r="O440" s="2">
        <v>125911</v>
      </c>
      <c r="P440" s="4">
        <f t="shared" si="315"/>
        <v>59.00953255785616</v>
      </c>
      <c r="Q440" s="4">
        <f t="shared" si="306"/>
        <v>6.090172981808695</v>
      </c>
      <c r="R440" s="3"/>
      <c r="S440" s="24" t="s">
        <v>12</v>
      </c>
      <c r="T440" s="2">
        <v>8519</v>
      </c>
      <c r="U440" s="4">
        <f t="shared" si="316"/>
        <v>100.72121068810594</v>
      </c>
      <c r="V440" s="4">
        <f t="shared" si="307"/>
        <v>6.765890192278673</v>
      </c>
      <c r="W440" s="4">
        <f t="shared" si="308"/>
        <v>9.908398916268869</v>
      </c>
      <c r="X440" s="2">
        <v>7787</v>
      </c>
      <c r="Y440" s="4">
        <f t="shared" si="317"/>
        <v>65.57473684210527</v>
      </c>
      <c r="Z440" s="4">
        <f t="shared" si="318"/>
        <v>6.18452716601409</v>
      </c>
      <c r="AA440" s="4">
        <f t="shared" si="319"/>
        <v>11.513676070456814</v>
      </c>
      <c r="AB440" s="2">
        <v>6724</v>
      </c>
      <c r="AC440" s="4">
        <f t="shared" si="320"/>
        <v>70.74171488690163</v>
      </c>
      <c r="AD440" s="4">
        <f>100*AB440/O440</f>
        <v>5.340280039075219</v>
      </c>
      <c r="AE440" s="4">
        <f t="shared" si="322"/>
        <v>9.815449942838473</v>
      </c>
    </row>
    <row r="441" spans="1:31" ht="12.75" customHeight="1">
      <c r="A441" s="3"/>
      <c r="B441" s="24" t="s">
        <v>13</v>
      </c>
      <c r="C441" s="2">
        <v>12668</v>
      </c>
      <c r="D441" s="5">
        <f t="shared" si="323"/>
        <v>102.80798571660445</v>
      </c>
      <c r="E441" s="4">
        <f>100*C441/O441</f>
        <v>11.78056968558489</v>
      </c>
      <c r="F441" s="4">
        <f t="shared" si="312"/>
        <v>-5.708969110532191</v>
      </c>
      <c r="G441" s="2">
        <f t="shared" si="321"/>
        <v>33829</v>
      </c>
      <c r="H441" s="4">
        <f t="shared" si="313"/>
        <v>80.23956356736242</v>
      </c>
      <c r="I441" s="4">
        <f t="shared" si="310"/>
        <v>31.459179972659555</v>
      </c>
      <c r="J441" s="4">
        <f aca="true" t="shared" si="324" ref="J441:J448">100*(G441/G428-1)</f>
        <v>-3.2876868978529927</v>
      </c>
      <c r="K441" s="2">
        <v>47645</v>
      </c>
      <c r="L441" s="3"/>
      <c r="M441" s="4">
        <f t="shared" si="311"/>
        <v>44.30732891298485</v>
      </c>
      <c r="N441" s="4">
        <f t="shared" si="314"/>
        <v>-4.6775903807294466</v>
      </c>
      <c r="O441" s="2">
        <v>107533</v>
      </c>
      <c r="P441" s="4">
        <f t="shared" si="315"/>
        <v>50.39648691968094</v>
      </c>
      <c r="Q441" s="4">
        <f t="shared" si="306"/>
        <v>-7.835440325691023</v>
      </c>
      <c r="R441" s="3"/>
      <c r="S441" s="24" t="s">
        <v>13</v>
      </c>
      <c r="T441" s="2">
        <v>8321</v>
      </c>
      <c r="U441" s="4">
        <f t="shared" si="316"/>
        <v>98.38023173327028</v>
      </c>
      <c r="V441" s="4">
        <f t="shared" si="307"/>
        <v>7.738089702695917</v>
      </c>
      <c r="W441" s="4">
        <f t="shared" si="308"/>
        <v>-0.7277499403483656</v>
      </c>
      <c r="X441" s="2">
        <v>6894</v>
      </c>
      <c r="Y441" s="4">
        <f t="shared" si="317"/>
        <v>58.054736842105264</v>
      </c>
      <c r="Z441" s="4">
        <f t="shared" si="318"/>
        <v>6.411055210958496</v>
      </c>
      <c r="AA441" s="4">
        <f t="shared" si="319"/>
        <v>-4.449064449064444</v>
      </c>
      <c r="AB441" s="2">
        <v>5946</v>
      </c>
      <c r="AC441" s="4">
        <f t="shared" si="320"/>
        <v>62.556549184639664</v>
      </c>
      <c r="AD441" s="4">
        <f aca="true" t="shared" si="325" ref="AD441:AD448">100*AB441/O441</f>
        <v>5.529465373420252</v>
      </c>
      <c r="AE441" s="4">
        <f t="shared" si="322"/>
        <v>-0.01681520094165556</v>
      </c>
    </row>
    <row r="442" spans="1:31" ht="12.75" customHeight="1">
      <c r="A442" s="3"/>
      <c r="B442" s="24" t="s">
        <v>14</v>
      </c>
      <c r="C442" s="2">
        <v>9860</v>
      </c>
      <c r="D442" s="5">
        <f t="shared" si="323"/>
        <v>80.01947735757182</v>
      </c>
      <c r="E442" s="4">
        <f>100*C442/O442</f>
        <v>10.612192181849492</v>
      </c>
      <c r="F442" s="4">
        <f t="shared" si="312"/>
        <v>-18.309859154929576</v>
      </c>
      <c r="G442" s="2">
        <f t="shared" si="321"/>
        <v>27174</v>
      </c>
      <c r="H442" s="4">
        <f t="shared" si="313"/>
        <v>64.45445920303605</v>
      </c>
      <c r="I442" s="4">
        <f t="shared" si="310"/>
        <v>29.247029447218875</v>
      </c>
      <c r="J442" s="4">
        <f t="shared" si="324"/>
        <v>-16.557145489160476</v>
      </c>
      <c r="K442" s="2">
        <v>38961</v>
      </c>
      <c r="L442" s="3"/>
      <c r="M442" s="4">
        <f t="shared" si="311"/>
        <v>41.93322713965903</v>
      </c>
      <c r="N442" s="4">
        <f t="shared" si="314"/>
        <v>-17.617829277060025</v>
      </c>
      <c r="O442" s="2">
        <v>92912</v>
      </c>
      <c r="P442" s="4">
        <f t="shared" si="315"/>
        <v>43.544199386991856</v>
      </c>
      <c r="Q442" s="4">
        <f t="shared" si="306"/>
        <v>-15.324396000984263</v>
      </c>
      <c r="R442" s="3"/>
      <c r="S442" s="24" t="s">
        <v>14</v>
      </c>
      <c r="T442" s="2">
        <v>6933</v>
      </c>
      <c r="U442" s="4">
        <f t="shared" si="316"/>
        <v>81.96973279735163</v>
      </c>
      <c r="V442" s="4">
        <f t="shared" si="307"/>
        <v>7.4618994317203375</v>
      </c>
      <c r="W442" s="4">
        <f t="shared" si="308"/>
        <v>-13.196444221860526</v>
      </c>
      <c r="X442" s="2">
        <v>5498</v>
      </c>
      <c r="Y442" s="4">
        <f t="shared" si="317"/>
        <v>46.298947368421054</v>
      </c>
      <c r="Z442" s="4">
        <f t="shared" si="318"/>
        <v>5.917427242982607</v>
      </c>
      <c r="AA442" s="4">
        <f t="shared" si="319"/>
        <v>-15.94557407124293</v>
      </c>
      <c r="AB442" s="2">
        <v>4883</v>
      </c>
      <c r="AC442" s="4">
        <f t="shared" si="320"/>
        <v>51.37296159915834</v>
      </c>
      <c r="AD442" s="4">
        <f t="shared" si="325"/>
        <v>5.255510590666437</v>
      </c>
      <c r="AE442" s="4">
        <f t="shared" si="322"/>
        <v>-18.180294906166218</v>
      </c>
    </row>
    <row r="443" spans="1:31" ht="12.75" customHeight="1">
      <c r="A443" s="3"/>
      <c r="B443" s="24" t="s">
        <v>15</v>
      </c>
      <c r="C443" s="2">
        <v>11354</v>
      </c>
      <c r="D443" s="5">
        <f t="shared" si="323"/>
        <v>92.14413244603149</v>
      </c>
      <c r="E443" s="4">
        <f>100*C443/O443</f>
        <v>10.170736513965279</v>
      </c>
      <c r="F443" s="4">
        <f t="shared" si="312"/>
        <v>2.06760158216468</v>
      </c>
      <c r="G443" s="2">
        <f t="shared" si="321"/>
        <v>31906</v>
      </c>
      <c r="H443" s="4">
        <f t="shared" si="313"/>
        <v>75.67836812144212</v>
      </c>
      <c r="I443" s="4">
        <f t="shared" si="310"/>
        <v>28.58089829263486</v>
      </c>
      <c r="J443" s="4">
        <f t="shared" si="324"/>
        <v>3.857296311969005</v>
      </c>
      <c r="K443" s="2">
        <v>46348</v>
      </c>
      <c r="L443" s="3"/>
      <c r="M443" s="4">
        <f t="shared" si="311"/>
        <v>41.517817152480426</v>
      </c>
      <c r="N443" s="4">
        <f t="shared" si="314"/>
        <v>4.080303608722025</v>
      </c>
      <c r="O443" s="2">
        <v>111634</v>
      </c>
      <c r="P443" s="4">
        <f t="shared" si="315"/>
        <v>52.318464292744196</v>
      </c>
      <c r="Q443" s="4">
        <f t="shared" si="306"/>
        <v>7.394081656212714</v>
      </c>
      <c r="R443" s="3"/>
      <c r="S443" s="24" t="s">
        <v>15</v>
      </c>
      <c r="T443" s="2">
        <v>7511</v>
      </c>
      <c r="U443" s="4">
        <f t="shared" si="316"/>
        <v>88.80349964530622</v>
      </c>
      <c r="V443" s="4">
        <f t="shared" si="307"/>
        <v>6.728236917068276</v>
      </c>
      <c r="W443" s="4">
        <f t="shared" si="308"/>
        <v>0.9814466254369547</v>
      </c>
      <c r="X443" s="2">
        <v>6383</v>
      </c>
      <c r="Y443" s="4">
        <f t="shared" si="317"/>
        <v>53.75157894736842</v>
      </c>
      <c r="Z443" s="4">
        <f t="shared" si="318"/>
        <v>5.717792070516151</v>
      </c>
      <c r="AA443" s="4">
        <f t="shared" si="319"/>
        <v>-0.06262721152340278</v>
      </c>
      <c r="AB443" s="2">
        <v>6658</v>
      </c>
      <c r="AC443" s="4">
        <f t="shared" si="320"/>
        <v>70.04734350341926</v>
      </c>
      <c r="AD443" s="4">
        <f t="shared" si="325"/>
        <v>5.964132791085153</v>
      </c>
      <c r="AE443" s="4">
        <f t="shared" si="322"/>
        <v>15.349965349965355</v>
      </c>
    </row>
    <row r="444" spans="1:31" ht="12.75" customHeight="1">
      <c r="A444" s="3"/>
      <c r="B444" s="24" t="s">
        <v>16</v>
      </c>
      <c r="C444" s="2">
        <v>10564</v>
      </c>
      <c r="D444" s="5">
        <f t="shared" si="323"/>
        <v>85.73283557863984</v>
      </c>
      <c r="E444" s="4">
        <f aca="true" t="shared" si="326" ref="E444:E449">100*C444/O444</f>
        <v>9.81711396922162</v>
      </c>
      <c r="F444" s="4">
        <f t="shared" si="312"/>
        <v>-10.97252654643519</v>
      </c>
      <c r="G444" s="2">
        <f t="shared" si="321"/>
        <v>29760</v>
      </c>
      <c r="H444" s="4">
        <f t="shared" si="313"/>
        <v>70.58823529411765</v>
      </c>
      <c r="I444" s="4">
        <f t="shared" si="310"/>
        <v>27.655936361608802</v>
      </c>
      <c r="J444" s="4">
        <f t="shared" si="324"/>
        <v>-10.172049501961967</v>
      </c>
      <c r="K444" s="2">
        <v>44291</v>
      </c>
      <c r="L444" s="3"/>
      <c r="M444" s="4">
        <f t="shared" si="311"/>
        <v>41.15957921344138</v>
      </c>
      <c r="N444" s="4">
        <f t="shared" si="314"/>
        <v>-9.52342042367168</v>
      </c>
      <c r="O444" s="2">
        <v>107608</v>
      </c>
      <c r="P444" s="4">
        <f t="shared" si="315"/>
        <v>50.43163646929804</v>
      </c>
      <c r="Q444" s="4">
        <f aca="true" t="shared" si="327" ref="Q444:Q450">100*(O444/O431-1)</f>
        <v>-7.7371561835516856</v>
      </c>
      <c r="R444" s="3"/>
      <c r="S444" s="24" t="s">
        <v>16</v>
      </c>
      <c r="T444" s="2">
        <v>7075</v>
      </c>
      <c r="U444" s="4">
        <f t="shared" si="316"/>
        <v>83.64861669425396</v>
      </c>
      <c r="V444" s="4">
        <f aca="true" t="shared" si="328" ref="V444:V450">100*T444/O444</f>
        <v>6.574789978440265</v>
      </c>
      <c r="W444" s="4">
        <f aca="true" t="shared" si="329" ref="W444:W450">100*(T444/T431-1)</f>
        <v>-12.297012520143792</v>
      </c>
      <c r="X444" s="2">
        <v>6393</v>
      </c>
      <c r="Y444" s="4">
        <f t="shared" si="317"/>
        <v>53.83578947368421</v>
      </c>
      <c r="Z444" s="4">
        <f t="shared" si="318"/>
        <v>5.9410081034867295</v>
      </c>
      <c r="AA444" s="4">
        <f t="shared" si="319"/>
        <v>-9.562880181072286</v>
      </c>
      <c r="AB444" s="2">
        <v>5728</v>
      </c>
      <c r="AC444" s="4">
        <f t="shared" si="320"/>
        <v>60.263019463440294</v>
      </c>
      <c r="AD444" s="4">
        <f t="shared" si="325"/>
        <v>5.323024310460188</v>
      </c>
      <c r="AE444" s="4">
        <f t="shared" si="322"/>
        <v>-6.5274151436031325</v>
      </c>
    </row>
    <row r="445" spans="1:31" ht="12.75" customHeight="1">
      <c r="A445" s="3"/>
      <c r="B445" s="24" t="s">
        <v>22</v>
      </c>
      <c r="C445" s="2">
        <v>9237</v>
      </c>
      <c r="D445" s="5">
        <f t="shared" si="323"/>
        <v>74.96347995455284</v>
      </c>
      <c r="E445" s="4">
        <f t="shared" si="326"/>
        <v>9.524447835680848</v>
      </c>
      <c r="F445" s="4">
        <f t="shared" si="312"/>
        <v>-11.463625035943636</v>
      </c>
      <c r="G445" s="2">
        <f t="shared" si="321"/>
        <v>26896</v>
      </c>
      <c r="H445" s="4">
        <f t="shared" si="313"/>
        <v>63.79506641366224</v>
      </c>
      <c r="I445" s="4">
        <f aca="true" t="shared" si="330" ref="I445:I450">100*G445/O445</f>
        <v>27.732981377987667</v>
      </c>
      <c r="J445" s="4">
        <f t="shared" si="324"/>
        <v>-6.210552010321857</v>
      </c>
      <c r="K445" s="2">
        <v>39838</v>
      </c>
      <c r="L445" s="3"/>
      <c r="M445" s="4">
        <f aca="true" t="shared" si="331" ref="M445:M450">100*K445/O445</f>
        <v>41.077725763543754</v>
      </c>
      <c r="N445" s="4">
        <f t="shared" si="314"/>
        <v>-4.6002059436289215</v>
      </c>
      <c r="O445" s="2">
        <v>96982</v>
      </c>
      <c r="P445" s="4">
        <f t="shared" si="315"/>
        <v>45.45164827954671</v>
      </c>
      <c r="Q445" s="4">
        <f t="shared" si="327"/>
        <v>-3.179689917837214</v>
      </c>
      <c r="R445" s="3"/>
      <c r="S445" s="24" t="s">
        <v>22</v>
      </c>
      <c r="T445" s="2">
        <v>6326</v>
      </c>
      <c r="U445" s="4">
        <f t="shared" si="316"/>
        <v>74.79309529439584</v>
      </c>
      <c r="V445" s="4">
        <f t="shared" si="328"/>
        <v>6.522859912148646</v>
      </c>
      <c r="W445" s="4">
        <f t="shared" si="329"/>
        <v>-3.5964644925327693</v>
      </c>
      <c r="X445" s="2">
        <v>5787</v>
      </c>
      <c r="Y445" s="4">
        <f t="shared" si="317"/>
        <v>48.73263157894737</v>
      </c>
      <c r="Z445" s="4">
        <f t="shared" si="318"/>
        <v>5.967086675877998</v>
      </c>
      <c r="AA445" s="4">
        <f t="shared" si="319"/>
        <v>-9.943977591036413</v>
      </c>
      <c r="AB445" s="2">
        <v>5546</v>
      </c>
      <c r="AC445" s="4">
        <f t="shared" si="320"/>
        <v>58.34823776959495</v>
      </c>
      <c r="AD445" s="4">
        <f t="shared" si="325"/>
        <v>5.718586954280176</v>
      </c>
      <c r="AE445" s="4">
        <f t="shared" si="322"/>
        <v>5.517503805175039</v>
      </c>
    </row>
    <row r="446" spans="1:31" ht="12.75" customHeight="1">
      <c r="A446" s="3"/>
      <c r="B446" s="24" t="s">
        <v>23</v>
      </c>
      <c r="C446" s="2">
        <v>9432</v>
      </c>
      <c r="D446" s="5">
        <f t="shared" si="323"/>
        <v>76.54601525726343</v>
      </c>
      <c r="E446" s="4">
        <f t="shared" si="326"/>
        <v>9.35528664947431</v>
      </c>
      <c r="F446" s="4">
        <f t="shared" si="312"/>
        <v>-5.2346026323721535</v>
      </c>
      <c r="G446" s="2">
        <f t="shared" si="321"/>
        <v>28345</v>
      </c>
      <c r="H446" s="4">
        <f t="shared" si="313"/>
        <v>67.2319734345351</v>
      </c>
      <c r="I446" s="4">
        <f t="shared" si="330"/>
        <v>28.114461416385637</v>
      </c>
      <c r="J446" s="4">
        <f t="shared" si="324"/>
        <v>2.7774756155045432</v>
      </c>
      <c r="K446" s="2">
        <v>41783</v>
      </c>
      <c r="L446" s="3"/>
      <c r="M446" s="4">
        <f t="shared" si="331"/>
        <v>41.44316603848443</v>
      </c>
      <c r="N446" s="4">
        <f t="shared" si="314"/>
        <v>2.4344202010296634</v>
      </c>
      <c r="O446" s="2">
        <v>100820</v>
      </c>
      <c r="P446" s="4">
        <f t="shared" si="315"/>
        <v>47.250367898619324</v>
      </c>
      <c r="Q446" s="4">
        <f t="shared" si="327"/>
        <v>0.8028635132027562</v>
      </c>
      <c r="R446" s="3"/>
      <c r="S446" s="24" t="s">
        <v>23</v>
      </c>
      <c r="T446" s="2">
        <v>6784</v>
      </c>
      <c r="U446" s="4">
        <f>100*T446/T$290</f>
        <v>80.20808701820762</v>
      </c>
      <c r="V446" s="4">
        <f t="shared" si="328"/>
        <v>6.728823646101964</v>
      </c>
      <c r="W446" s="4">
        <f t="shared" si="329"/>
        <v>7.716735471578273</v>
      </c>
      <c r="X446" s="2">
        <v>6365</v>
      </c>
      <c r="Y446" s="4">
        <f t="shared" si="317"/>
        <v>53.6</v>
      </c>
      <c r="Z446" s="4">
        <f t="shared" si="318"/>
        <v>6.3132315016861735</v>
      </c>
      <c r="AA446" s="4">
        <f t="shared" si="319"/>
        <v>4.4984403217862345</v>
      </c>
      <c r="AB446" s="2">
        <v>5764</v>
      </c>
      <c r="AC446" s="4">
        <f t="shared" si="320"/>
        <v>60.64176749079432</v>
      </c>
      <c r="AD446" s="4">
        <f t="shared" si="325"/>
        <v>5.7171196191231894</v>
      </c>
      <c r="AE446" s="4">
        <f t="shared" si="322"/>
        <v>10.06301317548215</v>
      </c>
    </row>
    <row r="447" spans="1:31" ht="12.75" customHeight="1">
      <c r="A447" s="3"/>
      <c r="B447" s="25">
        <v>10</v>
      </c>
      <c r="C447" s="2">
        <v>11627</v>
      </c>
      <c r="D447" s="5">
        <f t="shared" si="323"/>
        <v>94.35968186982633</v>
      </c>
      <c r="E447" s="4">
        <f t="shared" si="326"/>
        <v>9.69013568023469</v>
      </c>
      <c r="F447" s="4">
        <f t="shared" si="312"/>
        <v>-10.285493827160497</v>
      </c>
      <c r="G447" s="2">
        <f t="shared" si="321"/>
        <v>34676</v>
      </c>
      <c r="H447" s="4">
        <f t="shared" si="313"/>
        <v>82.24857685009488</v>
      </c>
      <c r="I447" s="4">
        <f t="shared" si="330"/>
        <v>28.899556622328898</v>
      </c>
      <c r="J447" s="4">
        <f t="shared" si="324"/>
        <v>-6.528653835786291</v>
      </c>
      <c r="K447" s="2">
        <v>50731</v>
      </c>
      <c r="L447" s="3"/>
      <c r="M447" s="4">
        <f t="shared" si="331"/>
        <v>42.28006133946728</v>
      </c>
      <c r="N447" s="4">
        <f t="shared" si="314"/>
        <v>-3.732589472086223</v>
      </c>
      <c r="O447" s="2">
        <v>119988</v>
      </c>
      <c r="P447" s="4">
        <f t="shared" si="315"/>
        <v>56.23365545942805</v>
      </c>
      <c r="Q447" s="4">
        <f t="shared" si="327"/>
        <v>-4.663986397368458</v>
      </c>
      <c r="R447" s="3"/>
      <c r="S447" s="25">
        <v>10</v>
      </c>
      <c r="T447" s="2">
        <v>8385</v>
      </c>
      <c r="U447" s="4">
        <f>100*T447/T$290</f>
        <v>99.13691179947978</v>
      </c>
      <c r="V447" s="4">
        <f t="shared" si="328"/>
        <v>6.988198819881988</v>
      </c>
      <c r="W447" s="4">
        <f t="shared" si="329"/>
        <v>-7.183971662607924</v>
      </c>
      <c r="X447" s="2">
        <v>7796</v>
      </c>
      <c r="Y447" s="4">
        <f t="shared" si="317"/>
        <v>65.65052631578948</v>
      </c>
      <c r="Z447" s="4">
        <f t="shared" si="318"/>
        <v>6.497316398306498</v>
      </c>
      <c r="AA447" s="4">
        <f t="shared" si="319"/>
        <v>-0.2431222008957179</v>
      </c>
      <c r="AB447" s="2">
        <v>6868</v>
      </c>
      <c r="AC447" s="4">
        <f t="shared" si="320"/>
        <v>72.25670699631773</v>
      </c>
      <c r="AD447" s="4">
        <f t="shared" si="325"/>
        <v>5.723905723905724</v>
      </c>
      <c r="AE447" s="4">
        <f t="shared" si="322"/>
        <v>-5.775826588009325</v>
      </c>
    </row>
    <row r="448" spans="1:31" ht="12.75" customHeight="1">
      <c r="A448" s="3"/>
      <c r="B448" s="25">
        <v>11</v>
      </c>
      <c r="C448" s="2">
        <v>9362</v>
      </c>
      <c r="D448" s="5">
        <f t="shared" si="323"/>
        <v>75.9779256614186</v>
      </c>
      <c r="E448" s="4">
        <f t="shared" si="326"/>
        <v>9.124934209243845</v>
      </c>
      <c r="F448" s="4">
        <f t="shared" si="312"/>
        <v>-8.583146177131141</v>
      </c>
      <c r="G448" s="2">
        <f t="shared" si="321"/>
        <v>28435</v>
      </c>
      <c r="H448" s="4">
        <f t="shared" si="313"/>
        <v>67.44544592030361</v>
      </c>
      <c r="I448" s="4">
        <f t="shared" si="330"/>
        <v>27.714965204000077</v>
      </c>
      <c r="J448" s="4">
        <f t="shared" si="324"/>
        <v>-4.307588759885583</v>
      </c>
      <c r="K448" s="2">
        <v>42844</v>
      </c>
      <c r="L448" s="3"/>
      <c r="M448" s="4">
        <f t="shared" si="331"/>
        <v>41.75909861790678</v>
      </c>
      <c r="N448" s="4">
        <f t="shared" si="314"/>
        <v>-1.763235732465096</v>
      </c>
      <c r="O448" s="2">
        <v>102598</v>
      </c>
      <c r="P448" s="4">
        <f t="shared" si="315"/>
        <v>48.08364655487548</v>
      </c>
      <c r="Q448" s="4">
        <f t="shared" si="327"/>
        <v>-1.9036418743844985</v>
      </c>
      <c r="R448" s="3"/>
      <c r="S448" s="25">
        <v>11</v>
      </c>
      <c r="T448" s="2">
        <v>6671</v>
      </c>
      <c r="U448" s="4">
        <f>100*T448/T$290</f>
        <v>78.87207377630645</v>
      </c>
      <c r="V448" s="4">
        <f t="shared" si="328"/>
        <v>6.502076063860894</v>
      </c>
      <c r="W448" s="4">
        <f t="shared" si="329"/>
        <v>-0.7734642272794856</v>
      </c>
      <c r="X448" s="2">
        <v>6460</v>
      </c>
      <c r="Y448" s="4">
        <f t="shared" si="317"/>
        <v>54.4</v>
      </c>
      <c r="Z448" s="4">
        <f t="shared" si="318"/>
        <v>6.296419033509425</v>
      </c>
      <c r="AA448" s="4">
        <f t="shared" si="319"/>
        <v>-2.195306585919754</v>
      </c>
      <c r="AB448" s="2">
        <v>5942</v>
      </c>
      <c r="AC448" s="4">
        <f t="shared" si="320"/>
        <v>62.51446607048921</v>
      </c>
      <c r="AD448" s="4">
        <f t="shared" si="325"/>
        <v>5.791535897385914</v>
      </c>
      <c r="AE448" s="4">
        <f t="shared" si="322"/>
        <v>-3.319232020826557</v>
      </c>
    </row>
    <row r="449" spans="1:31" ht="12.75" customHeight="1">
      <c r="A449" s="3"/>
      <c r="B449" s="25">
        <v>12</v>
      </c>
      <c r="C449" s="2">
        <v>11877</v>
      </c>
      <c r="D449" s="5">
        <f>100*C449/$C$290</f>
        <v>96.38857328355786</v>
      </c>
      <c r="E449" s="4">
        <f t="shared" si="326"/>
        <v>9.35933806146572</v>
      </c>
      <c r="F449" s="4">
        <f t="shared" si="312"/>
        <v>0.9348177105464428</v>
      </c>
      <c r="G449" s="2">
        <f t="shared" si="321"/>
        <v>34347</v>
      </c>
      <c r="H449" s="4">
        <f t="shared" si="313"/>
        <v>81.46821631878558</v>
      </c>
      <c r="I449" s="4">
        <f t="shared" si="330"/>
        <v>27.066193853427897</v>
      </c>
      <c r="J449" s="4">
        <f>100*(G449/G436-1)</f>
        <v>5.624577157266741</v>
      </c>
      <c r="K449" s="2">
        <v>51971</v>
      </c>
      <c r="L449" s="3"/>
      <c r="M449" s="4">
        <f t="shared" si="331"/>
        <v>40.954294720252165</v>
      </c>
      <c r="N449" s="4">
        <f t="shared" si="314"/>
        <v>6.846076355338093</v>
      </c>
      <c r="O449" s="2">
        <v>126900</v>
      </c>
      <c r="P449" s="4">
        <f t="shared" si="315"/>
        <v>59.47303795214037</v>
      </c>
      <c r="Q449" s="4">
        <f t="shared" si="327"/>
        <v>4.438427415704438</v>
      </c>
      <c r="R449" s="3"/>
      <c r="S449" s="25">
        <v>12</v>
      </c>
      <c r="T449" s="2">
        <v>8164</v>
      </c>
      <c r="U449" s="4">
        <f>100*T449/T$290</f>
        <v>96.52400094585008</v>
      </c>
      <c r="V449" s="4">
        <f t="shared" si="328"/>
        <v>6.433412135539795</v>
      </c>
      <c r="W449" s="4">
        <f t="shared" si="329"/>
        <v>6.329773378483972</v>
      </c>
      <c r="X449" s="2">
        <v>7300</v>
      </c>
      <c r="Y449" s="4">
        <f t="shared" si="317"/>
        <v>61.473684210526315</v>
      </c>
      <c r="Z449" s="4">
        <f t="shared" si="318"/>
        <v>5.752561071710008</v>
      </c>
      <c r="AA449" s="4">
        <f t="shared" si="319"/>
        <v>4.704532415375784</v>
      </c>
      <c r="AB449" s="2">
        <v>7006</v>
      </c>
      <c r="AC449" s="4">
        <f t="shared" si="320"/>
        <v>73.70857443450815</v>
      </c>
      <c r="AD449" s="4">
        <f>100*AB449/O449</f>
        <v>5.520882584712372</v>
      </c>
      <c r="AE449" s="4">
        <f t="shared" si="322"/>
        <v>14.833633830519588</v>
      </c>
    </row>
    <row r="450" spans="1:31" ht="12.75" customHeight="1">
      <c r="A450" s="16"/>
      <c r="B450" s="6" t="s">
        <v>24</v>
      </c>
      <c r="C450" s="2">
        <f>SUM(C438:C449)</f>
        <v>126136</v>
      </c>
      <c r="D450" s="4">
        <f>100*C450/C$4</f>
        <v>91.68726194283721</v>
      </c>
      <c r="E450" s="4">
        <f>100*C450/O450</f>
        <v>9.891522302898464</v>
      </c>
      <c r="F450" s="4">
        <f t="shared" si="312"/>
        <v>-7.600120136838795</v>
      </c>
      <c r="G450" s="2">
        <f>SUM(G438:G449)</f>
        <v>361937</v>
      </c>
      <c r="H450" s="4">
        <f>100*G450/G$4</f>
        <v>69.82900491782088</v>
      </c>
      <c r="I450" s="4">
        <f t="shared" si="330"/>
        <v>28.38291929143275</v>
      </c>
      <c r="J450" s="4">
        <f>100*(G450/G437-1)</f>
        <v>-3.2308346322800108</v>
      </c>
      <c r="K450" s="2">
        <f>SUM(K438:K449)</f>
        <v>531659</v>
      </c>
      <c r="L450" s="3"/>
      <c r="M450" s="4">
        <f t="shared" si="331"/>
        <v>41.69243400802859</v>
      </c>
      <c r="N450" s="4">
        <f t="shared" si="314"/>
        <v>-3.13095001667143</v>
      </c>
      <c r="O450" s="2">
        <f>SUM(O438:O449)</f>
        <v>1275193</v>
      </c>
      <c r="P450" s="4">
        <f>100*O450/$O$4</f>
        <v>49.08930977403087</v>
      </c>
      <c r="Q450" s="4">
        <f t="shared" si="327"/>
        <v>-2.685845718977886</v>
      </c>
      <c r="R450" s="16"/>
      <c r="S450" s="6" t="s">
        <v>24</v>
      </c>
      <c r="T450" s="2">
        <f>SUM(T438:T449)</f>
        <v>86558</v>
      </c>
      <c r="U450" s="4">
        <f>100*T450/T$4</f>
        <v>80.23172822913287</v>
      </c>
      <c r="V450" s="4">
        <f t="shared" si="328"/>
        <v>6.787835253173442</v>
      </c>
      <c r="W450" s="4">
        <f t="shared" si="329"/>
        <v>-1.359528666339982</v>
      </c>
      <c r="X450" s="2">
        <f>SUM(X438:X449)</f>
        <v>77548</v>
      </c>
      <c r="Y450" s="4">
        <f>100*X450/X$4</f>
        <v>55.63662713530344</v>
      </c>
      <c r="Z450" s="4">
        <f>100*X450/O450</f>
        <v>6.081275540251554</v>
      </c>
      <c r="AA450" s="4">
        <f>100*(X450/X437-1)</f>
        <v>-2.517881610539152</v>
      </c>
      <c r="AB450" s="2">
        <f>SUM(AB438:AB449)</f>
        <v>71695</v>
      </c>
      <c r="AC450" s="4">
        <f>100*AB450/AB$4</f>
        <v>53.71256901834746</v>
      </c>
      <c r="AD450" s="4">
        <f>100*AB450/O450</f>
        <v>5.6222861951092895</v>
      </c>
      <c r="AE450" s="4">
        <f>100*(AB450/AB437-1)</f>
        <v>2.1179922515952576</v>
      </c>
    </row>
    <row r="451" spans="1:20" ht="10.5" customHeight="1">
      <c r="A451" s="66" t="s">
        <v>35</v>
      </c>
      <c r="B451" s="66"/>
      <c r="C451" s="66" t="s">
        <v>44</v>
      </c>
      <c r="R451" s="66" t="s">
        <v>35</v>
      </c>
      <c r="S451" s="66"/>
      <c r="T451" s="66" t="s">
        <v>44</v>
      </c>
    </row>
    <row r="452" spans="1:20" ht="10.5" customHeight="1">
      <c r="A452" s="66"/>
      <c r="B452" s="66"/>
      <c r="C452" s="66" t="s">
        <v>36</v>
      </c>
      <c r="R452" s="66"/>
      <c r="S452" s="66"/>
      <c r="T452" s="66" t="s">
        <v>36</v>
      </c>
    </row>
    <row r="453" spans="1:20" ht="10.5" customHeight="1">
      <c r="A453" s="66"/>
      <c r="B453" s="66"/>
      <c r="C453" s="66" t="s">
        <v>37</v>
      </c>
      <c r="R453" s="66"/>
      <c r="S453" s="66"/>
      <c r="T453" s="66" t="s">
        <v>37</v>
      </c>
    </row>
    <row r="454" spans="1:20" ht="10.5" customHeight="1">
      <c r="A454" s="66"/>
      <c r="B454" s="66"/>
      <c r="C454" s="66" t="s">
        <v>38</v>
      </c>
      <c r="R454" s="66"/>
      <c r="S454" s="66"/>
      <c r="T454" s="66" t="s">
        <v>38</v>
      </c>
    </row>
    <row r="455" spans="1:20" ht="10.5" customHeight="1">
      <c r="A455" s="66"/>
      <c r="B455" s="66"/>
      <c r="C455" s="66" t="s">
        <v>39</v>
      </c>
      <c r="R455" s="66"/>
      <c r="S455" s="66"/>
      <c r="T455" s="66" t="s">
        <v>39</v>
      </c>
    </row>
  </sheetData>
  <sheetProtection/>
  <mergeCells count="4">
    <mergeCell ref="C1:D1"/>
    <mergeCell ref="T1:U1"/>
    <mergeCell ref="K1:N1"/>
    <mergeCell ref="Z1:AB1"/>
  </mergeCells>
  <printOptions horizontalCentered="1"/>
  <pageMargins left="0.2362204724409449" right="0.15748031496062992" top="0.7874015748031497" bottom="1.1811023622047245" header="0.4724409448818898" footer="0.4724409448818898"/>
  <pageSetup firstPageNumber="176" useFirstPageNumber="1" orientation="portrait" paperSize="9" scale="84" r:id="rId1"/>
  <headerFooter alignWithMargins="0">
    <oddHeader>&amp;C付表４－１　月次別土地取引件数の推移</oddHeader>
    <oddFooter>&amp;C&amp;"Times New Roman,標準"-&amp;P&amp; -</oddFooter>
  </headerFooter>
  <colBreaks count="1" manualBreakCount="1">
    <brk id="17" max="65535" man="1"/>
  </colBreaks>
  <ignoredErrors>
    <ignoredError sqref="B336:B342 B347:B355 A15:A21 R14:R21 S334:S335 B334:B335 S336:S342 S347:S355 A22:A23 R22:R23 B399:B407 S399:S407" numberStoredAsText="1"/>
    <ignoredError sqref="D346 G346:H346 P346 U346 Y346 AC346 D359 G359:H359 P359 U359 Y359 AC359 D398 G398:H398 P398 U398 Y398 AC39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東京都</cp:lastModifiedBy>
  <cp:lastPrinted>2016-07-29T07:42:55Z</cp:lastPrinted>
  <dcterms:created xsi:type="dcterms:W3CDTF">2012-02-07T11:13:26Z</dcterms:created>
  <dcterms:modified xsi:type="dcterms:W3CDTF">2021-09-16T10:05:42Z</dcterms:modified>
  <cp:category/>
  <cp:version/>
  <cp:contentType/>
  <cp:contentStatus/>
</cp:coreProperties>
</file>