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10110" windowHeight="8280" activeTab="0"/>
  </bookViews>
  <sheets>
    <sheet name=" 区部" sheetId="1" r:id="rId1"/>
    <sheet name="市部" sheetId="2" r:id="rId2"/>
  </sheets>
  <definedNames>
    <definedName name="_xlnm.Print_Area" localSheetId="0">' 区部'!$A$1:$N$298</definedName>
    <definedName name="_xlnm.Print_Area" localSheetId="1">'市部'!$A$1:$N$280</definedName>
    <definedName name="_xlnm.Print_Titles" localSheetId="0">' 区部'!$1:$5</definedName>
    <definedName name="_xlnm.Print_Titles" localSheetId="1">'市部'!$1:$5</definedName>
  </definedNames>
  <calcPr fullCalcOnLoad="1" refMode="R1C1"/>
</workbook>
</file>

<file path=xl/sharedStrings.xml><?xml version="1.0" encoding="utf-8"?>
<sst xmlns="http://schemas.openxmlformats.org/spreadsheetml/2006/main" count="653" uniqueCount="79">
  <si>
    <t>所有者数</t>
  </si>
  <si>
    <t>構成比</t>
  </si>
  <si>
    <t>面積</t>
  </si>
  <si>
    <t>50㎡未満</t>
  </si>
  <si>
    <t>100㎡未満</t>
  </si>
  <si>
    <t>150㎡未満</t>
  </si>
  <si>
    <t>200㎡未満</t>
  </si>
  <si>
    <t>300㎡未満</t>
  </si>
  <si>
    <t>500㎡未満</t>
  </si>
  <si>
    <t>1,000㎡未満</t>
  </si>
  <si>
    <t>2,000㎡未満</t>
  </si>
  <si>
    <t>5,000㎡未満</t>
  </si>
  <si>
    <t>10,000㎡未満</t>
  </si>
  <si>
    <t>10,000㎡以上</t>
  </si>
  <si>
    <t>計</t>
  </si>
  <si>
    <t>千代田区</t>
  </si>
  <si>
    <t>50㎡未満</t>
  </si>
  <si>
    <t>台東区</t>
  </si>
  <si>
    <t>大田区</t>
  </si>
  <si>
    <t>豊島区</t>
  </si>
  <si>
    <t>足立区</t>
  </si>
  <si>
    <t>区分</t>
  </si>
  <si>
    <t>個人</t>
  </si>
  <si>
    <t>法人</t>
  </si>
  <si>
    <t>合計</t>
  </si>
  <si>
    <t>50㎡未満</t>
  </si>
  <si>
    <t>区部計</t>
  </si>
  <si>
    <t>市部計</t>
  </si>
  <si>
    <t>中央区</t>
  </si>
  <si>
    <t>港区</t>
  </si>
  <si>
    <t>新宿区</t>
  </si>
  <si>
    <t>文京区</t>
  </si>
  <si>
    <t>墨田区</t>
  </si>
  <si>
    <t>江東区</t>
  </si>
  <si>
    <t>品川区</t>
  </si>
  <si>
    <t>目黒区</t>
  </si>
  <si>
    <t>世田谷区</t>
  </si>
  <si>
    <t>渋谷区</t>
  </si>
  <si>
    <t>中野区</t>
  </si>
  <si>
    <t>杉並区</t>
  </si>
  <si>
    <t>北区</t>
  </si>
  <si>
    <t>荒川区</t>
  </si>
  <si>
    <t>板橋区</t>
  </si>
  <si>
    <t>練馬区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</si>
  <si>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</si>
  <si>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</si>
  <si>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</si>
  <si>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</si>
  <si>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</si>
  <si>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</si>
  <si>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</si>
  <si>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</si>
  <si>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</si>
  <si>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</si>
  <si>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</si>
  <si>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</si>
  <si>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</si>
  <si>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</si>
  <si>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</si>
  <si>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</si>
  <si>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</si>
  <si>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</si>
  <si>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</si>
  <si>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</si>
  <si>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</si>
  <si>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</si>
  <si>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</si>
  <si>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</si>
  <si>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</si>
  <si>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</si>
  <si>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</si>
  <si>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</si>
  <si>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(単位：所有者数　人、構成比　％、面積　千㎡)</t>
  </si>
  <si>
    <t>　　　２　面積は評価総地積（免税点未満を含む。）</t>
  </si>
  <si>
    <t>　　　３　端数処理のため、各項の和と表示した計は、必ずしも一致しない。</t>
  </si>
  <si>
    <t>　　　４　区部は区分所有に係る土地を除く。</t>
  </si>
  <si>
    <t>付表２－１　区市別・面積別・所有者別土地所有状況（全地目）</t>
  </si>
  <si>
    <t>付表２－１　区市別・面積別・所有者別土地所有状況（全地目）</t>
  </si>
  <si>
    <t>（注）１　課税資料から作成（平成30年１月１日現在）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</si>
</sst>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_ "/>
    <numFmt numFmtId="191" formatCode="0.000_ "/>
    <numFmt numFmtId="192" formatCode="#,###"/>
    <numFmt numFmtId="193" formatCode="#,###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 "/>
    <numFmt numFmtId="199" formatCode="#,##0_ "/>
    <numFmt numFmtId="200" formatCode="0.0_ "/>
    <numFmt numFmtId="201" formatCode="#,##0.00000_);[Red]\(#,##0.00000\)"/>
    <numFmt numFmtId="202" formatCode="#,##0_);[Red]\(#,##0\)"/>
    <numFmt numFmtId="203" formatCode="0.00_ "/>
    <numFmt numFmtId="204" formatCode="#,##0.0;[Red]\-#,##0.0"/>
    <numFmt numFmtId="205" formatCode="#,##0,"/>
    <numFmt numFmtId="206" formatCode="0_ "/>
    <numFmt numFmtId="207" formatCode="00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0"/>
      <name val="MS明朝"/>
      <family val="3"/>
    </font>
    <font>
      <sz val="12"/>
      <name val="MS明朝"/>
      <family val="3"/>
    </font>
    <font>
      <sz val="9"/>
      <name val="Times New Roman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184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199" fontId="0" fillId="0" borderId="0" xfId="0" applyNumberFormat="1" applyFill="1" applyAlignment="1">
      <alignment vertical="center"/>
    </xf>
    <xf numFmtId="0" fontId="0" fillId="0" borderId="0" xfId="0" applyFont="1" applyFill="1" applyAlignment="1">
      <alignment horizontal="center" vertical="center" textRotation="255"/>
    </xf>
    <xf numFmtId="184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202" fontId="0" fillId="0" borderId="0" xfId="0" applyNumberFormat="1" applyFill="1" applyAlignment="1">
      <alignment vertical="center"/>
    </xf>
    <xf numFmtId="40" fontId="11" fillId="0" borderId="0" xfId="49" applyNumberFormat="1" applyFont="1" applyFill="1" applyBorder="1" applyAlignment="1">
      <alignment/>
    </xf>
    <xf numFmtId="0" fontId="11" fillId="0" borderId="0" xfId="0" applyFont="1" applyFill="1" applyAlignment="1">
      <alignment vertical="center"/>
    </xf>
    <xf numFmtId="198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3" fontId="12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206" fontId="10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1" fillId="0" borderId="13" xfId="0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3" fontId="10" fillId="0" borderId="18" xfId="0" applyNumberFormat="1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vertical="center"/>
    </xf>
    <xf numFmtId="202" fontId="8" fillId="0" borderId="0" xfId="0" applyNumberFormat="1" applyFont="1" applyFill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202" fontId="12" fillId="0" borderId="14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right" vertical="center"/>
    </xf>
    <xf numFmtId="205" fontId="10" fillId="0" borderId="14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horizontal="right" vertical="center"/>
    </xf>
    <xf numFmtId="205" fontId="10" fillId="0" borderId="16" xfId="0" applyNumberFormat="1" applyFont="1" applyFill="1" applyBorder="1" applyAlignment="1">
      <alignment vertical="center"/>
    </xf>
    <xf numFmtId="0" fontId="11" fillId="0" borderId="22" xfId="0" applyFont="1" applyFill="1" applyBorder="1" applyAlignment="1">
      <alignment horizontal="right" vertical="center"/>
    </xf>
    <xf numFmtId="205" fontId="10" fillId="0" borderId="11" xfId="0" applyNumberFormat="1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/>
    </xf>
    <xf numFmtId="205" fontId="10" fillId="0" borderId="13" xfId="0" applyNumberFormat="1" applyFont="1" applyFill="1" applyBorder="1" applyAlignment="1">
      <alignment vertical="center"/>
    </xf>
    <xf numFmtId="205" fontId="10" fillId="0" borderId="23" xfId="0" applyNumberFormat="1" applyFont="1" applyFill="1" applyBorder="1" applyAlignment="1">
      <alignment vertical="center"/>
    </xf>
    <xf numFmtId="205" fontId="1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32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 textRotation="255"/>
    </xf>
    <xf numFmtId="0" fontId="0" fillId="0" borderId="31" xfId="0" applyFont="1" applyFill="1" applyBorder="1" applyAlignment="1">
      <alignment horizontal="center" vertical="center" textRotation="255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21"/>
  <sheetViews>
    <sheetView tabSelected="1" view="pageBreakPreview" zoomScale="145" zoomScaleSheetLayoutView="145" zoomScalePageLayoutView="0" workbookViewId="0" topLeftCell="A1">
      <pane xSplit="2" ySplit="5" topLeftCell="C28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96" sqref="A296"/>
    </sheetView>
  </sheetViews>
  <sheetFormatPr defaultColWidth="9.00390625" defaultRowHeight="12.75"/>
  <cols>
    <col min="1" max="1" width="3.00390625" style="2" bestFit="1" customWidth="1"/>
    <col min="2" max="2" width="12.25390625" style="2" customWidth="1"/>
    <col min="3" max="3" width="8.625" style="2" customWidth="1"/>
    <col min="4" max="4" width="5.75390625" style="2" customWidth="1"/>
    <col min="5" max="5" width="8.625" style="2" customWidth="1"/>
    <col min="6" max="6" width="5.75390625" style="2" customWidth="1"/>
    <col min="7" max="7" width="8.625" style="2" customWidth="1"/>
    <col min="8" max="8" width="5.75390625" style="2" customWidth="1"/>
    <col min="9" max="9" width="8.625" style="2" customWidth="1"/>
    <col min="10" max="10" width="5.75390625" style="2" customWidth="1"/>
    <col min="11" max="11" width="8.625" style="2" customWidth="1"/>
    <col min="12" max="12" width="5.75390625" style="2" customWidth="1"/>
    <col min="13" max="13" width="8.625" style="2" bestFit="1" customWidth="1"/>
    <col min="14" max="14" width="5.75390625" style="2" customWidth="1"/>
    <col min="15" max="15" width="7.625" style="2" customWidth="1"/>
    <col min="16" max="16" width="9.25390625" style="2" customWidth="1"/>
    <col min="17" max="17" width="4.875" style="2" customWidth="1"/>
    <col min="18" max="18" width="5.625" style="2" customWidth="1"/>
    <col min="19" max="19" width="6.25390625" style="2" customWidth="1"/>
    <col min="20" max="20" width="14.125" style="2" bestFit="1" customWidth="1"/>
    <col min="21" max="22" width="9.125" style="2" customWidth="1"/>
    <col min="23" max="23" width="8.00390625" style="2" customWidth="1"/>
    <col min="24" max="24" width="8.75390625" style="2" customWidth="1"/>
    <col min="25" max="25" width="9.125" style="2" customWidth="1"/>
    <col min="26" max="26" width="14.125" style="2" bestFit="1" customWidth="1"/>
    <col min="27" max="27" width="11.00390625" style="2" customWidth="1"/>
    <col min="28" max="16384" width="9.125" style="2" customWidth="1"/>
  </cols>
  <sheetData>
    <row r="1" spans="1:16" ht="14.25">
      <c r="A1" s="66" t="s">
        <v>76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25"/>
      <c r="P1" s="25"/>
    </row>
    <row r="2" spans="1:16" ht="14.2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">
      <c r="A3" s="67" t="s">
        <v>72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4"/>
      <c r="P3" s="4"/>
    </row>
    <row r="4" spans="1:16" ht="12">
      <c r="A4" s="69" t="s">
        <v>21</v>
      </c>
      <c r="B4" s="70"/>
      <c r="C4" s="73" t="s">
        <v>22</v>
      </c>
      <c r="D4" s="73"/>
      <c r="E4" s="73"/>
      <c r="F4" s="73"/>
      <c r="G4" s="73" t="s">
        <v>23</v>
      </c>
      <c r="H4" s="73"/>
      <c r="I4" s="73"/>
      <c r="J4" s="73"/>
      <c r="K4" s="73" t="s">
        <v>24</v>
      </c>
      <c r="L4" s="73"/>
      <c r="M4" s="73"/>
      <c r="N4" s="73"/>
      <c r="O4" s="59"/>
      <c r="P4" s="60"/>
    </row>
    <row r="5" spans="1:16" ht="12">
      <c r="A5" s="71"/>
      <c r="B5" s="72"/>
      <c r="C5" s="12" t="s">
        <v>0</v>
      </c>
      <c r="D5" s="13" t="s">
        <v>1</v>
      </c>
      <c r="E5" s="12" t="s">
        <v>2</v>
      </c>
      <c r="F5" s="13" t="s">
        <v>1</v>
      </c>
      <c r="G5" s="12" t="s">
        <v>0</v>
      </c>
      <c r="H5" s="13" t="s">
        <v>1</v>
      </c>
      <c r="I5" s="12" t="s">
        <v>2</v>
      </c>
      <c r="J5" s="13" t="s">
        <v>1</v>
      </c>
      <c r="K5" s="12" t="s">
        <v>0</v>
      </c>
      <c r="L5" s="13" t="s">
        <v>1</v>
      </c>
      <c r="M5" s="12" t="s">
        <v>2</v>
      </c>
      <c r="N5" s="13" t="s">
        <v>1</v>
      </c>
      <c r="O5" s="5"/>
      <c r="P5" s="5"/>
    </row>
    <row r="6" spans="1:43" ht="12" customHeight="1">
      <c r="A6" s="63" t="s">
        <v>15</v>
      </c>
      <c r="B6" s="14" t="s">
        <v>3</v>
      </c>
      <c r="C6" s="32">
        <v>1239</v>
      </c>
      <c r="D6" s="33">
        <v>24.558969276511398</v>
      </c>
      <c r="E6" s="32">
        <v>45.19333</v>
      </c>
      <c r="F6" s="33">
        <v>7.540149631327365</v>
      </c>
      <c r="G6" s="32">
        <v>265</v>
      </c>
      <c r="H6" s="33">
        <v>7.917538093815357</v>
      </c>
      <c r="I6" s="32">
        <v>8.82597</v>
      </c>
      <c r="J6" s="33">
        <v>0.29647375516953517</v>
      </c>
      <c r="K6" s="32">
        <v>1504</v>
      </c>
      <c r="L6" s="33">
        <v>17.921830314585318</v>
      </c>
      <c r="M6" s="32">
        <v>54.0193</v>
      </c>
      <c r="N6" s="33">
        <v>1.5104585524984107</v>
      </c>
      <c r="O6" s="7"/>
      <c r="P6" s="7"/>
      <c r="Q6" s="9"/>
      <c r="R6" s="9"/>
      <c r="T6" s="15"/>
      <c r="W6" s="15"/>
      <c r="Z6" s="15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12">
      <c r="A7" s="64"/>
      <c r="B7" s="14" t="s">
        <v>4</v>
      </c>
      <c r="C7" s="34">
        <v>1962</v>
      </c>
      <c r="D7" s="35">
        <v>38.88999008919723</v>
      </c>
      <c r="E7" s="34">
        <v>141.92141</v>
      </c>
      <c r="F7" s="35">
        <v>23.678464660359392</v>
      </c>
      <c r="G7" s="34">
        <v>673</v>
      </c>
      <c r="H7" s="35">
        <v>20.107559008066925</v>
      </c>
      <c r="I7" s="34">
        <v>50.62168</v>
      </c>
      <c r="J7" s="35">
        <v>1.7004362764195384</v>
      </c>
      <c r="K7" s="34">
        <v>2635</v>
      </c>
      <c r="L7" s="35">
        <v>31.398951382268827</v>
      </c>
      <c r="M7" s="34">
        <v>192.54309</v>
      </c>
      <c r="N7" s="35">
        <v>5.383786110056428</v>
      </c>
      <c r="O7" s="7"/>
      <c r="P7" s="7"/>
      <c r="Q7" s="9"/>
      <c r="R7" s="9"/>
      <c r="T7" s="15"/>
      <c r="W7" s="15"/>
      <c r="Z7" s="15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ht="12">
      <c r="A8" s="64"/>
      <c r="B8" s="14" t="s">
        <v>5</v>
      </c>
      <c r="C8" s="34">
        <v>822</v>
      </c>
      <c r="D8" s="35">
        <v>16.293359762140735</v>
      </c>
      <c r="E8" s="34">
        <v>99.82934</v>
      </c>
      <c r="F8" s="35">
        <v>16.65573572907007</v>
      </c>
      <c r="G8" s="34">
        <v>516</v>
      </c>
      <c r="H8" s="35">
        <v>15.416791156259336</v>
      </c>
      <c r="I8" s="34">
        <v>63.49623</v>
      </c>
      <c r="J8" s="35">
        <v>2.132906156174165</v>
      </c>
      <c r="K8" s="34">
        <v>1338</v>
      </c>
      <c r="L8" s="35">
        <v>15.943755958055291</v>
      </c>
      <c r="M8" s="34">
        <v>163.32557</v>
      </c>
      <c r="N8" s="35">
        <v>4.566821562815102</v>
      </c>
      <c r="O8" s="7"/>
      <c r="P8" s="7"/>
      <c r="Q8" s="9"/>
      <c r="R8" s="9"/>
      <c r="T8" s="15"/>
      <c r="W8" s="15"/>
      <c r="Z8" s="15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12">
      <c r="A9" s="64"/>
      <c r="B9" s="14" t="s">
        <v>6</v>
      </c>
      <c r="C9" s="34">
        <v>395</v>
      </c>
      <c r="D9" s="35">
        <v>7.829534192269574</v>
      </c>
      <c r="E9" s="34">
        <v>68.33364</v>
      </c>
      <c r="F9" s="35">
        <v>11.400927315009913</v>
      </c>
      <c r="G9" s="34">
        <v>354</v>
      </c>
      <c r="H9" s="35">
        <v>10.576635793247684</v>
      </c>
      <c r="I9" s="34">
        <v>61.48093</v>
      </c>
      <c r="J9" s="35">
        <v>2.065210077579612</v>
      </c>
      <c r="K9" s="34">
        <v>749</v>
      </c>
      <c r="L9" s="35">
        <v>8.925166825548141</v>
      </c>
      <c r="M9" s="34">
        <v>129.81457</v>
      </c>
      <c r="N9" s="35">
        <v>3.629805041816603</v>
      </c>
      <c r="O9" s="7"/>
      <c r="P9" s="7"/>
      <c r="Q9" s="9"/>
      <c r="R9" s="9"/>
      <c r="T9" s="15"/>
      <c r="W9" s="15"/>
      <c r="Z9" s="15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ht="12">
      <c r="A10" s="64"/>
      <c r="B10" s="14" t="s">
        <v>7</v>
      </c>
      <c r="C10" s="34">
        <v>300</v>
      </c>
      <c r="D10" s="35">
        <v>5.946481665014867</v>
      </c>
      <c r="E10" s="34">
        <v>73.01067</v>
      </c>
      <c r="F10" s="35">
        <v>12.181252775209614</v>
      </c>
      <c r="G10" s="34">
        <v>427</v>
      </c>
      <c r="H10" s="35">
        <v>12.75769345682701</v>
      </c>
      <c r="I10" s="34">
        <v>104.81954</v>
      </c>
      <c r="J10" s="35">
        <v>3.5210002570757997</v>
      </c>
      <c r="K10" s="34">
        <v>727</v>
      </c>
      <c r="L10" s="35">
        <v>8.663012392755006</v>
      </c>
      <c r="M10" s="34">
        <v>177.83021</v>
      </c>
      <c r="N10" s="35">
        <v>4.97239248911201</v>
      </c>
      <c r="O10" s="7"/>
      <c r="P10" s="7"/>
      <c r="Q10" s="9"/>
      <c r="R10" s="9"/>
      <c r="T10" s="15"/>
      <c r="W10" s="15"/>
      <c r="Z10" s="15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ht="12">
      <c r="A11" s="64"/>
      <c r="B11" s="14" t="s">
        <v>8</v>
      </c>
      <c r="C11" s="34">
        <v>211</v>
      </c>
      <c r="D11" s="35">
        <v>4.182358771060456</v>
      </c>
      <c r="E11" s="34">
        <v>79.25973</v>
      </c>
      <c r="F11" s="35">
        <v>13.22385900615437</v>
      </c>
      <c r="G11" s="34">
        <v>417</v>
      </c>
      <c r="H11" s="35">
        <v>12.458918434418882</v>
      </c>
      <c r="I11" s="34">
        <v>161.04667</v>
      </c>
      <c r="J11" s="35">
        <v>5.409729583541403</v>
      </c>
      <c r="K11" s="34">
        <v>628</v>
      </c>
      <c r="L11" s="35">
        <v>7.483317445185891</v>
      </c>
      <c r="M11" s="34">
        <v>240.3064</v>
      </c>
      <c r="N11" s="35">
        <v>6.7193180418869565</v>
      </c>
      <c r="O11" s="7"/>
      <c r="P11" s="7"/>
      <c r="Q11" s="9"/>
      <c r="R11" s="9"/>
      <c r="T11" s="15"/>
      <c r="W11" s="15"/>
      <c r="Z11" s="15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ht="12">
      <c r="A12" s="64"/>
      <c r="B12" s="14" t="s">
        <v>9</v>
      </c>
      <c r="C12" s="34">
        <v>100</v>
      </c>
      <c r="D12" s="35">
        <v>1.9821605550049555</v>
      </c>
      <c r="E12" s="34">
        <v>66.1685</v>
      </c>
      <c r="F12" s="35">
        <v>11.03969083226407</v>
      </c>
      <c r="G12" s="34">
        <v>320</v>
      </c>
      <c r="H12" s="35">
        <v>9.560800717060054</v>
      </c>
      <c r="I12" s="34">
        <v>223.41715</v>
      </c>
      <c r="J12" s="35">
        <v>7.5048205953312</v>
      </c>
      <c r="K12" s="34">
        <v>420</v>
      </c>
      <c r="L12" s="35">
        <v>5.004766444232603</v>
      </c>
      <c r="M12" s="34">
        <v>289.58565</v>
      </c>
      <c r="N12" s="35">
        <v>8.097237870970401</v>
      </c>
      <c r="O12" s="7"/>
      <c r="P12" s="7"/>
      <c r="Q12" s="9"/>
      <c r="R12" s="9"/>
      <c r="T12" s="15"/>
      <c r="W12" s="15"/>
      <c r="Z12" s="15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2">
      <c r="A13" s="64"/>
      <c r="B13" s="14" t="s">
        <v>10</v>
      </c>
      <c r="C13" s="34">
        <v>14</v>
      </c>
      <c r="D13" s="35">
        <v>0.27750247770069375</v>
      </c>
      <c r="E13" s="34">
        <v>17.9887</v>
      </c>
      <c r="F13" s="35">
        <v>3.0012723044099334</v>
      </c>
      <c r="G13" s="34">
        <v>171</v>
      </c>
      <c r="H13" s="35">
        <v>5.1090528831789666</v>
      </c>
      <c r="I13" s="34">
        <v>242.99498</v>
      </c>
      <c r="J13" s="35">
        <v>8.162460806908033</v>
      </c>
      <c r="K13" s="34">
        <v>185</v>
      </c>
      <c r="L13" s="35">
        <v>2.2044804575786463</v>
      </c>
      <c r="M13" s="34">
        <v>260.98368</v>
      </c>
      <c r="N13" s="35">
        <v>7.297485001073846</v>
      </c>
      <c r="O13" s="7"/>
      <c r="P13" s="7"/>
      <c r="Q13" s="9"/>
      <c r="R13" s="9"/>
      <c r="T13" s="15"/>
      <c r="W13" s="15"/>
      <c r="Z13" s="15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2">
      <c r="A14" s="64"/>
      <c r="B14" s="14" t="s">
        <v>11</v>
      </c>
      <c r="C14" s="34">
        <v>2</v>
      </c>
      <c r="D14" s="35">
        <v>0.03964321110009911</v>
      </c>
      <c r="E14" s="34">
        <v>7.66382</v>
      </c>
      <c r="F14" s="35">
        <v>1.2786477461952745</v>
      </c>
      <c r="G14" s="34">
        <v>122</v>
      </c>
      <c r="H14" s="35">
        <v>3.6450552733791457</v>
      </c>
      <c r="I14" s="34">
        <v>370.25777</v>
      </c>
      <c r="J14" s="35">
        <v>12.437353792568755</v>
      </c>
      <c r="K14" s="34">
        <v>124</v>
      </c>
      <c r="L14" s="35">
        <v>1.4775977121067683</v>
      </c>
      <c r="M14" s="34">
        <v>377.92159</v>
      </c>
      <c r="N14" s="35">
        <v>10.567239815941669</v>
      </c>
      <c r="O14" s="7"/>
      <c r="P14" s="7"/>
      <c r="Q14" s="9"/>
      <c r="R14" s="9"/>
      <c r="T14" s="15"/>
      <c r="W14" s="15"/>
      <c r="Z14" s="15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2">
      <c r="A15" s="64"/>
      <c r="B15" s="14" t="s">
        <v>12</v>
      </c>
      <c r="C15" s="34">
        <v>0</v>
      </c>
      <c r="D15" s="35">
        <v>0</v>
      </c>
      <c r="E15" s="34">
        <v>0</v>
      </c>
      <c r="F15" s="35">
        <v>0</v>
      </c>
      <c r="G15" s="34">
        <v>42</v>
      </c>
      <c r="H15" s="35">
        <v>1.254855094114132</v>
      </c>
      <c r="I15" s="34">
        <v>298.62019</v>
      </c>
      <c r="J15" s="35">
        <v>10.030970997945843</v>
      </c>
      <c r="K15" s="34">
        <v>42</v>
      </c>
      <c r="L15" s="35">
        <v>0.5004766444232602</v>
      </c>
      <c r="M15" s="34">
        <v>298.62019</v>
      </c>
      <c r="N15" s="35">
        <v>8.349856809218194</v>
      </c>
      <c r="O15" s="7"/>
      <c r="P15" s="7"/>
      <c r="Q15" s="9"/>
      <c r="R15" s="9"/>
      <c r="T15" s="15"/>
      <c r="W15" s="15"/>
      <c r="Z15" s="15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2">
      <c r="A16" s="64"/>
      <c r="B16" s="14" t="s">
        <v>13</v>
      </c>
      <c r="C16" s="36">
        <v>0</v>
      </c>
      <c r="D16" s="37">
        <v>0</v>
      </c>
      <c r="E16" s="36">
        <v>0</v>
      </c>
      <c r="F16" s="37">
        <v>0</v>
      </c>
      <c r="G16" s="36">
        <v>40</v>
      </c>
      <c r="H16" s="37">
        <v>1.1951000896325068</v>
      </c>
      <c r="I16" s="36">
        <v>1391.40078</v>
      </c>
      <c r="J16" s="37">
        <v>46.738637701286116</v>
      </c>
      <c r="K16" s="36">
        <v>40</v>
      </c>
      <c r="L16" s="37">
        <v>0.47664442326024786</v>
      </c>
      <c r="M16" s="34">
        <v>1391.40078</v>
      </c>
      <c r="N16" s="37">
        <v>38.905598704610384</v>
      </c>
      <c r="O16" s="7"/>
      <c r="P16" s="7"/>
      <c r="Q16" s="9"/>
      <c r="R16" s="9"/>
      <c r="T16" s="15"/>
      <c r="W16" s="15"/>
      <c r="Z16" s="15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2">
      <c r="A17" s="65"/>
      <c r="B17" s="8" t="s">
        <v>14</v>
      </c>
      <c r="C17" s="39">
        <v>5045</v>
      </c>
      <c r="D17" s="38">
        <v>100</v>
      </c>
      <c r="E17" s="39">
        <v>599.36914</v>
      </c>
      <c r="F17" s="38">
        <v>100</v>
      </c>
      <c r="G17" s="39">
        <v>3347</v>
      </c>
      <c r="H17" s="38">
        <v>100</v>
      </c>
      <c r="I17" s="39">
        <v>2976.98189</v>
      </c>
      <c r="J17" s="38">
        <v>100</v>
      </c>
      <c r="K17" s="39">
        <v>8392</v>
      </c>
      <c r="L17" s="38">
        <v>100</v>
      </c>
      <c r="M17" s="39">
        <v>3576.35103</v>
      </c>
      <c r="N17" s="38">
        <v>100</v>
      </c>
      <c r="O17" s="7"/>
      <c r="P17" s="7"/>
      <c r="Q17" s="9"/>
      <c r="R17" s="9"/>
      <c r="S17" s="9"/>
      <c r="T17" s="15"/>
      <c r="U17" s="15"/>
      <c r="V17" s="9"/>
      <c r="W17" s="15"/>
      <c r="X17" s="15"/>
      <c r="Y17" s="9"/>
      <c r="Z17" s="15"/>
      <c r="AA17" s="15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2" customHeight="1">
      <c r="A18" s="63" t="s">
        <v>28</v>
      </c>
      <c r="B18" s="14" t="s">
        <v>25</v>
      </c>
      <c r="C18" s="32">
        <v>3228</v>
      </c>
      <c r="D18" s="33">
        <v>40.21928731622228</v>
      </c>
      <c r="E18" s="32">
        <v>114.10738</v>
      </c>
      <c r="F18" s="33">
        <v>15.995517956043514</v>
      </c>
      <c r="G18" s="32">
        <v>413</v>
      </c>
      <c r="H18" s="33">
        <v>9.582366589327146</v>
      </c>
      <c r="I18" s="32">
        <v>13.84569</v>
      </c>
      <c r="J18" s="33">
        <v>0.5740977801215814</v>
      </c>
      <c r="K18" s="32">
        <v>3641</v>
      </c>
      <c r="L18" s="33">
        <v>29.515239948119326</v>
      </c>
      <c r="M18" s="32">
        <v>127.95307</v>
      </c>
      <c r="N18" s="33">
        <v>4.0943655956566705</v>
      </c>
      <c r="O18" s="7"/>
      <c r="P18" s="7"/>
      <c r="Q18" s="9"/>
      <c r="R18" s="9"/>
      <c r="T18" s="15"/>
      <c r="W18" s="15"/>
      <c r="Z18" s="15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2">
      <c r="A19" s="64"/>
      <c r="B19" s="14" t="s">
        <v>4</v>
      </c>
      <c r="C19" s="34">
        <v>2947</v>
      </c>
      <c r="D19" s="35">
        <v>36.71816596062796</v>
      </c>
      <c r="E19" s="34">
        <v>208.22938</v>
      </c>
      <c r="F19" s="35">
        <v>29.189494901782936</v>
      </c>
      <c r="G19" s="34">
        <v>932</v>
      </c>
      <c r="H19" s="35">
        <v>21.62412993039443</v>
      </c>
      <c r="I19" s="34">
        <v>70.15938</v>
      </c>
      <c r="J19" s="35">
        <v>2.909088988176572</v>
      </c>
      <c r="K19" s="34">
        <v>3879</v>
      </c>
      <c r="L19" s="35">
        <v>31.44455252918288</v>
      </c>
      <c r="M19" s="34">
        <v>278.38876</v>
      </c>
      <c r="N19" s="35">
        <v>8.908151724390216</v>
      </c>
      <c r="O19" s="7"/>
      <c r="P19" s="7"/>
      <c r="Q19" s="9"/>
      <c r="R19" s="9"/>
      <c r="T19" s="15"/>
      <c r="W19" s="15"/>
      <c r="Z19" s="15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2">
      <c r="A20" s="64"/>
      <c r="B20" s="14" t="s">
        <v>5</v>
      </c>
      <c r="C20" s="34">
        <v>942</v>
      </c>
      <c r="D20" s="35">
        <v>11.736855220533267</v>
      </c>
      <c r="E20" s="34">
        <v>113.84052</v>
      </c>
      <c r="F20" s="35">
        <v>15.958109648870483</v>
      </c>
      <c r="G20" s="34">
        <v>679</v>
      </c>
      <c r="H20" s="35">
        <v>15.754060324825986</v>
      </c>
      <c r="I20" s="34">
        <v>82.56948</v>
      </c>
      <c r="J20" s="35">
        <v>3.423661455210489</v>
      </c>
      <c r="K20" s="34">
        <v>1621</v>
      </c>
      <c r="L20" s="35">
        <v>13.140402075226978</v>
      </c>
      <c r="M20" s="34">
        <v>196.41</v>
      </c>
      <c r="N20" s="35">
        <v>6.284916388820735</v>
      </c>
      <c r="O20" s="7"/>
      <c r="P20" s="7"/>
      <c r="Q20" s="9"/>
      <c r="R20" s="9"/>
      <c r="T20" s="15"/>
      <c r="W20" s="15"/>
      <c r="Z20" s="15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ht="12">
      <c r="A21" s="64"/>
      <c r="B21" s="14" t="s">
        <v>6</v>
      </c>
      <c r="C21" s="34">
        <v>355</v>
      </c>
      <c r="D21" s="35">
        <v>4.423124844256168</v>
      </c>
      <c r="E21" s="34">
        <v>61.14352</v>
      </c>
      <c r="F21" s="35">
        <v>8.571069391442567</v>
      </c>
      <c r="G21" s="34">
        <v>447</v>
      </c>
      <c r="H21" s="35">
        <v>10.37122969837587</v>
      </c>
      <c r="I21" s="34">
        <v>77.24423</v>
      </c>
      <c r="J21" s="35">
        <v>3.2028552546099807</v>
      </c>
      <c r="K21" s="34">
        <v>802</v>
      </c>
      <c r="L21" s="35">
        <v>6.501297016861219</v>
      </c>
      <c r="M21" s="34">
        <v>138.38775</v>
      </c>
      <c r="N21" s="35">
        <v>4.428264538399403</v>
      </c>
      <c r="O21" s="7"/>
      <c r="P21" s="7"/>
      <c r="Q21" s="9"/>
      <c r="R21" s="9"/>
      <c r="T21" s="15"/>
      <c r="W21" s="15"/>
      <c r="Z21" s="15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ht="12">
      <c r="A22" s="64"/>
      <c r="B22" s="14" t="s">
        <v>7</v>
      </c>
      <c r="C22" s="34">
        <v>325</v>
      </c>
      <c r="D22" s="35">
        <v>4.049339646150012</v>
      </c>
      <c r="E22" s="34">
        <v>77.68837</v>
      </c>
      <c r="F22" s="35">
        <v>10.890318551795268</v>
      </c>
      <c r="G22" s="34">
        <v>556</v>
      </c>
      <c r="H22" s="35">
        <v>12.900232018561486</v>
      </c>
      <c r="I22" s="34">
        <v>135.53039</v>
      </c>
      <c r="J22" s="35">
        <v>5.619632971560982</v>
      </c>
      <c r="K22" s="34">
        <v>881</v>
      </c>
      <c r="L22" s="35">
        <v>7.1416990920881975</v>
      </c>
      <c r="M22" s="34">
        <v>213.21876</v>
      </c>
      <c r="N22" s="35">
        <v>6.822779283784099</v>
      </c>
      <c r="O22" s="7"/>
      <c r="P22" s="7"/>
      <c r="Q22" s="9"/>
      <c r="R22" s="9"/>
      <c r="T22" s="15"/>
      <c r="W22" s="15"/>
      <c r="Z22" s="15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ht="12">
      <c r="A23" s="64"/>
      <c r="B23" s="14" t="s">
        <v>8</v>
      </c>
      <c r="C23" s="34">
        <v>142</v>
      </c>
      <c r="D23" s="35">
        <v>1.769249937702467</v>
      </c>
      <c r="E23" s="34">
        <v>52.55086</v>
      </c>
      <c r="F23" s="35">
        <v>7.366554422120014</v>
      </c>
      <c r="G23" s="34">
        <v>530</v>
      </c>
      <c r="H23" s="35">
        <v>12.296983758700696</v>
      </c>
      <c r="I23" s="34">
        <v>201.72908</v>
      </c>
      <c r="J23" s="35">
        <v>8.364495883843196</v>
      </c>
      <c r="K23" s="34">
        <v>672</v>
      </c>
      <c r="L23" s="35">
        <v>5.447470817120623</v>
      </c>
      <c r="M23" s="34">
        <v>254.27994</v>
      </c>
      <c r="N23" s="35">
        <v>8.136694477136363</v>
      </c>
      <c r="O23" s="7"/>
      <c r="P23" s="7"/>
      <c r="Q23" s="9"/>
      <c r="R23" s="9"/>
      <c r="T23" s="15"/>
      <c r="W23" s="15"/>
      <c r="Z23" s="15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2">
      <c r="A24" s="64"/>
      <c r="B24" s="14" t="s">
        <v>9</v>
      </c>
      <c r="C24" s="34">
        <v>68</v>
      </c>
      <c r="D24" s="35">
        <v>0.847246449040618</v>
      </c>
      <c r="E24" s="34">
        <v>43.48378</v>
      </c>
      <c r="F24" s="35">
        <v>6.095535484090914</v>
      </c>
      <c r="G24" s="34">
        <v>400</v>
      </c>
      <c r="H24" s="35">
        <v>9.280742459396752</v>
      </c>
      <c r="I24" s="34">
        <v>283.43034</v>
      </c>
      <c r="J24" s="35">
        <v>11.752157459332476</v>
      </c>
      <c r="K24" s="34">
        <v>468</v>
      </c>
      <c r="L24" s="35">
        <v>3.7937743190661477</v>
      </c>
      <c r="M24" s="34">
        <v>326.91412</v>
      </c>
      <c r="N24" s="35">
        <v>10.46091293989567</v>
      </c>
      <c r="O24" s="7"/>
      <c r="P24" s="7"/>
      <c r="Q24" s="9"/>
      <c r="R24" s="9"/>
      <c r="T24" s="15"/>
      <c r="W24" s="15"/>
      <c r="Z24" s="15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2">
      <c r="A25" s="64"/>
      <c r="B25" s="14" t="s">
        <v>10</v>
      </c>
      <c r="C25" s="34">
        <v>14</v>
      </c>
      <c r="D25" s="35">
        <v>0.174433092449539</v>
      </c>
      <c r="E25" s="34">
        <v>19.47643</v>
      </c>
      <c r="F25" s="35">
        <v>2.7301966427116686</v>
      </c>
      <c r="G25" s="34">
        <v>198</v>
      </c>
      <c r="H25" s="35">
        <v>4.593967517401392</v>
      </c>
      <c r="I25" s="34">
        <v>273.91779</v>
      </c>
      <c r="J25" s="35">
        <v>11.357729024325224</v>
      </c>
      <c r="K25" s="34">
        <v>212</v>
      </c>
      <c r="L25" s="35">
        <v>1.7185473411154344</v>
      </c>
      <c r="M25" s="34">
        <v>293.39422</v>
      </c>
      <c r="N25" s="35">
        <v>9.388310888769798</v>
      </c>
      <c r="O25" s="7"/>
      <c r="P25" s="7"/>
      <c r="Q25" s="9"/>
      <c r="R25" s="9"/>
      <c r="T25" s="15"/>
      <c r="W25" s="15"/>
      <c r="Z25" s="15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ht="12">
      <c r="A26" s="64"/>
      <c r="B26" s="14" t="s">
        <v>11</v>
      </c>
      <c r="C26" s="34">
        <v>4</v>
      </c>
      <c r="D26" s="35">
        <v>0.049838026414153996</v>
      </c>
      <c r="E26" s="34">
        <v>11.36681</v>
      </c>
      <c r="F26" s="35">
        <v>1.5933939895731108</v>
      </c>
      <c r="G26" s="34">
        <v>93</v>
      </c>
      <c r="H26" s="35">
        <v>2.1577726218097446</v>
      </c>
      <c r="I26" s="34">
        <v>275.72191</v>
      </c>
      <c r="J26" s="35">
        <v>11.432535067727391</v>
      </c>
      <c r="K26" s="34">
        <v>97</v>
      </c>
      <c r="L26" s="35">
        <v>0.7863164721141375</v>
      </c>
      <c r="M26" s="34">
        <v>287.08872</v>
      </c>
      <c r="N26" s="35">
        <v>9.186541425454747</v>
      </c>
      <c r="O26" s="7"/>
      <c r="P26" s="7"/>
      <c r="Q26" s="9"/>
      <c r="R26" s="9"/>
      <c r="T26" s="15"/>
      <c r="W26" s="15"/>
      <c r="Z26" s="15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ht="12">
      <c r="A27" s="64"/>
      <c r="B27" s="14" t="s">
        <v>12</v>
      </c>
      <c r="C27" s="34">
        <v>0</v>
      </c>
      <c r="D27" s="35">
        <v>0</v>
      </c>
      <c r="E27" s="34">
        <v>0</v>
      </c>
      <c r="F27" s="35">
        <v>0</v>
      </c>
      <c r="G27" s="34">
        <v>36</v>
      </c>
      <c r="H27" s="35">
        <v>0.8352668213457076</v>
      </c>
      <c r="I27" s="34">
        <v>254.70034</v>
      </c>
      <c r="J27" s="35">
        <v>10.560896552660939</v>
      </c>
      <c r="K27" s="34">
        <v>36</v>
      </c>
      <c r="L27" s="35">
        <v>0.2918287937743191</v>
      </c>
      <c r="M27" s="34">
        <v>254.70034</v>
      </c>
      <c r="N27" s="35">
        <v>8.150146841322812</v>
      </c>
      <c r="O27" s="7"/>
      <c r="P27" s="7"/>
      <c r="Q27" s="9"/>
      <c r="R27" s="9"/>
      <c r="T27" s="15"/>
      <c r="W27" s="15"/>
      <c r="Z27" s="15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ht="12">
      <c r="A28" s="64"/>
      <c r="B28" s="14" t="s">
        <v>13</v>
      </c>
      <c r="C28" s="36">
        <v>1</v>
      </c>
      <c r="D28" s="37">
        <v>0.012459506603538499</v>
      </c>
      <c r="E28" s="36">
        <v>11.48391</v>
      </c>
      <c r="F28" s="37">
        <v>1.6098090115695205</v>
      </c>
      <c r="G28" s="36">
        <v>26</v>
      </c>
      <c r="H28" s="37">
        <v>0.6032482598607889</v>
      </c>
      <c r="I28" s="36">
        <v>742.88165</v>
      </c>
      <c r="J28" s="37">
        <v>30.80284956243117</v>
      </c>
      <c r="K28" s="36">
        <v>27</v>
      </c>
      <c r="L28" s="37">
        <v>0.2188715953307393</v>
      </c>
      <c r="M28" s="34">
        <v>754.36556</v>
      </c>
      <c r="N28" s="37">
        <v>24.13891589636949</v>
      </c>
      <c r="O28" s="7"/>
      <c r="P28" s="7"/>
      <c r="Q28" s="9"/>
      <c r="R28" s="9"/>
      <c r="T28" s="15"/>
      <c r="W28" s="15"/>
      <c r="Z28" s="15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ht="12">
      <c r="A29" s="65"/>
      <c r="B29" s="8" t="s">
        <v>14</v>
      </c>
      <c r="C29" s="39">
        <v>8026</v>
      </c>
      <c r="D29" s="38">
        <v>100</v>
      </c>
      <c r="E29" s="39">
        <v>713.37096</v>
      </c>
      <c r="F29" s="38">
        <v>100</v>
      </c>
      <c r="G29" s="39">
        <v>4310</v>
      </c>
      <c r="H29" s="38">
        <v>100</v>
      </c>
      <c r="I29" s="39">
        <v>2411.73028</v>
      </c>
      <c r="J29" s="38">
        <v>100</v>
      </c>
      <c r="K29" s="39">
        <v>12336</v>
      </c>
      <c r="L29" s="38">
        <v>100</v>
      </c>
      <c r="M29" s="39">
        <v>3125.10124</v>
      </c>
      <c r="N29" s="38">
        <v>100</v>
      </c>
      <c r="O29" s="7"/>
      <c r="P29" s="7"/>
      <c r="Q29" s="9"/>
      <c r="R29" s="9"/>
      <c r="S29" s="9"/>
      <c r="T29" s="15"/>
      <c r="U29" s="15"/>
      <c r="V29" s="9"/>
      <c r="W29" s="15"/>
      <c r="X29" s="15"/>
      <c r="Y29" s="9"/>
      <c r="Z29" s="15"/>
      <c r="AA29" s="15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ht="12" customHeight="1">
      <c r="A30" s="63" t="s">
        <v>29</v>
      </c>
      <c r="B30" s="14" t="s">
        <v>16</v>
      </c>
      <c r="C30" s="32">
        <v>2048</v>
      </c>
      <c r="D30" s="33">
        <v>15.48816456174847</v>
      </c>
      <c r="E30" s="32">
        <v>74.6979</v>
      </c>
      <c r="F30" s="33">
        <v>3.899314997942962</v>
      </c>
      <c r="G30" s="32">
        <v>336</v>
      </c>
      <c r="H30" s="33">
        <v>6.6653441777425115</v>
      </c>
      <c r="I30" s="32">
        <v>10.02218</v>
      </c>
      <c r="J30" s="33">
        <v>0.16435796120225024</v>
      </c>
      <c r="K30" s="32">
        <v>2384</v>
      </c>
      <c r="L30" s="33">
        <v>13.053000438020149</v>
      </c>
      <c r="M30" s="32">
        <v>84.72008</v>
      </c>
      <c r="N30" s="33">
        <v>1.0572244598406424</v>
      </c>
      <c r="O30" s="7"/>
      <c r="P30" s="7"/>
      <c r="Q30" s="9"/>
      <c r="R30" s="9"/>
      <c r="T30" s="15"/>
      <c r="W30" s="15"/>
      <c r="Z30" s="15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ht="12">
      <c r="A31" s="64"/>
      <c r="B31" s="14" t="s">
        <v>4</v>
      </c>
      <c r="C31" s="34">
        <v>4696</v>
      </c>
      <c r="D31" s="35">
        <v>35.513877334946685</v>
      </c>
      <c r="E31" s="34">
        <v>341.93648</v>
      </c>
      <c r="F31" s="35">
        <v>17.849471602385393</v>
      </c>
      <c r="G31" s="34">
        <v>783</v>
      </c>
      <c r="H31" s="35">
        <v>15.532632414203531</v>
      </c>
      <c r="I31" s="34">
        <v>59.65885</v>
      </c>
      <c r="J31" s="35">
        <v>0.9783706692227506</v>
      </c>
      <c r="K31" s="34">
        <v>5479</v>
      </c>
      <c r="L31" s="35">
        <v>29.998904949627683</v>
      </c>
      <c r="M31" s="34">
        <v>401.59533</v>
      </c>
      <c r="N31" s="35">
        <v>5.011520360152806</v>
      </c>
      <c r="O31" s="7"/>
      <c r="P31" s="7"/>
      <c r="Q31" s="9"/>
      <c r="R31" s="9"/>
      <c r="T31" s="15"/>
      <c r="W31" s="15"/>
      <c r="Z31" s="15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ht="12">
      <c r="A32" s="64"/>
      <c r="B32" s="14" t="s">
        <v>5</v>
      </c>
      <c r="C32" s="34">
        <v>2611</v>
      </c>
      <c r="D32" s="35">
        <v>19.745897300158813</v>
      </c>
      <c r="E32" s="34">
        <v>318.13004</v>
      </c>
      <c r="F32" s="35">
        <v>16.606748466398578</v>
      </c>
      <c r="G32" s="34">
        <v>699</v>
      </c>
      <c r="H32" s="35">
        <v>13.866296369767904</v>
      </c>
      <c r="I32" s="34">
        <v>86.53718</v>
      </c>
      <c r="J32" s="35">
        <v>1.4191597509715597</v>
      </c>
      <c r="K32" s="34">
        <v>3310</v>
      </c>
      <c r="L32" s="35">
        <v>18.123083661848444</v>
      </c>
      <c r="M32" s="34">
        <v>404.66722</v>
      </c>
      <c r="N32" s="35">
        <v>5.049854569066913</v>
      </c>
      <c r="O32" s="7"/>
      <c r="P32" s="7"/>
      <c r="Q32" s="9"/>
      <c r="R32" s="9"/>
      <c r="T32" s="15"/>
      <c r="W32" s="15"/>
      <c r="Z32" s="15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ht="12">
      <c r="A33" s="64"/>
      <c r="B33" s="14" t="s">
        <v>6</v>
      </c>
      <c r="C33" s="34">
        <v>1445</v>
      </c>
      <c r="D33" s="35">
        <v>10.927928609241473</v>
      </c>
      <c r="E33" s="34">
        <v>248.71102</v>
      </c>
      <c r="F33" s="35">
        <v>12.98299698438232</v>
      </c>
      <c r="G33" s="34">
        <v>540</v>
      </c>
      <c r="H33" s="35">
        <v>10.712160285657607</v>
      </c>
      <c r="I33" s="34">
        <v>94.36343</v>
      </c>
      <c r="J33" s="35">
        <v>1.547505728978252</v>
      </c>
      <c r="K33" s="34">
        <v>1985</v>
      </c>
      <c r="L33" s="35">
        <v>10.868374945247481</v>
      </c>
      <c r="M33" s="34">
        <v>343.07445</v>
      </c>
      <c r="N33" s="35">
        <v>4.281236515432652</v>
      </c>
      <c r="O33" s="7"/>
      <c r="P33" s="7"/>
      <c r="Q33" s="9"/>
      <c r="R33" s="9"/>
      <c r="T33" s="15"/>
      <c r="W33" s="15"/>
      <c r="Z33" s="15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ht="12">
      <c r="A34" s="64"/>
      <c r="B34" s="14" t="s">
        <v>7</v>
      </c>
      <c r="C34" s="34">
        <v>1272</v>
      </c>
      <c r="D34" s="35">
        <v>9.619602208273463</v>
      </c>
      <c r="E34" s="34">
        <v>307.08879</v>
      </c>
      <c r="F34" s="35">
        <v>16.03038270884666</v>
      </c>
      <c r="G34" s="34">
        <v>668</v>
      </c>
      <c r="H34" s="35">
        <v>13.251339020035708</v>
      </c>
      <c r="I34" s="34">
        <v>165.07519</v>
      </c>
      <c r="J34" s="35">
        <v>2.7071377358492947</v>
      </c>
      <c r="K34" s="34">
        <v>1940</v>
      </c>
      <c r="L34" s="35">
        <v>10.621988611476128</v>
      </c>
      <c r="M34" s="34">
        <v>472.16398</v>
      </c>
      <c r="N34" s="35">
        <v>5.892148693812705</v>
      </c>
      <c r="O34" s="7"/>
      <c r="P34" s="7"/>
      <c r="Q34" s="9"/>
      <c r="R34" s="9"/>
      <c r="T34" s="15"/>
      <c r="W34" s="15"/>
      <c r="Z34" s="15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ht="12">
      <c r="A35" s="64"/>
      <c r="B35" s="14" t="s">
        <v>8</v>
      </c>
      <c r="C35" s="34">
        <v>785</v>
      </c>
      <c r="D35" s="35">
        <v>5.936625576646752</v>
      </c>
      <c r="E35" s="34">
        <v>295.87912</v>
      </c>
      <c r="F35" s="35">
        <v>15.445225236508195</v>
      </c>
      <c r="G35" s="34">
        <v>718</v>
      </c>
      <c r="H35" s="35">
        <v>14.243205713152152</v>
      </c>
      <c r="I35" s="34">
        <v>276.87384</v>
      </c>
      <c r="J35" s="35">
        <v>4.540570998788491</v>
      </c>
      <c r="K35" s="34">
        <v>1503</v>
      </c>
      <c r="L35" s="35">
        <v>8.229303547963207</v>
      </c>
      <c r="M35" s="34">
        <v>572.75296</v>
      </c>
      <c r="N35" s="35">
        <v>7.147401640297425</v>
      </c>
      <c r="O35" s="7"/>
      <c r="P35" s="7"/>
      <c r="Q35" s="9"/>
      <c r="R35" s="9"/>
      <c r="T35" s="15"/>
      <c r="W35" s="15"/>
      <c r="Z35" s="15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ht="12">
      <c r="A36" s="64"/>
      <c r="B36" s="14" t="s">
        <v>9</v>
      </c>
      <c r="C36" s="34">
        <v>278</v>
      </c>
      <c r="D36" s="35">
        <v>2.102397337971716</v>
      </c>
      <c r="E36" s="34">
        <v>184.0692</v>
      </c>
      <c r="F36" s="35">
        <v>9.608620753988568</v>
      </c>
      <c r="G36" s="34">
        <v>581</v>
      </c>
      <c r="H36" s="35">
        <v>11.525490974013092</v>
      </c>
      <c r="I36" s="34">
        <v>406.60941</v>
      </c>
      <c r="J36" s="35">
        <v>6.668159385807265</v>
      </c>
      <c r="K36" s="34">
        <v>859</v>
      </c>
      <c r="L36" s="35">
        <v>4.703241349102059</v>
      </c>
      <c r="M36" s="34">
        <v>590.67861</v>
      </c>
      <c r="N36" s="35">
        <v>7.371096372863098</v>
      </c>
      <c r="O36" s="7"/>
      <c r="P36" s="7"/>
      <c r="Q36" s="9"/>
      <c r="R36" s="9"/>
      <c r="T36" s="15"/>
      <c r="W36" s="15"/>
      <c r="Z36" s="15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ht="12">
      <c r="A37" s="64"/>
      <c r="B37" s="14" t="s">
        <v>10</v>
      </c>
      <c r="C37" s="34">
        <v>71</v>
      </c>
      <c r="D37" s="35">
        <v>0.5369432050215533</v>
      </c>
      <c r="E37" s="34">
        <v>92.16175</v>
      </c>
      <c r="F37" s="35">
        <v>4.8109477510300795</v>
      </c>
      <c r="G37" s="34">
        <v>325</v>
      </c>
      <c r="H37" s="35">
        <v>6.447133505256893</v>
      </c>
      <c r="I37" s="34">
        <v>447.0921</v>
      </c>
      <c r="J37" s="35">
        <v>7.3320521109811025</v>
      </c>
      <c r="K37" s="34">
        <v>396</v>
      </c>
      <c r="L37" s="35">
        <v>2.1681997371879107</v>
      </c>
      <c r="M37" s="34">
        <v>539.25385</v>
      </c>
      <c r="N37" s="35">
        <v>6.72936522585008</v>
      </c>
      <c r="O37" s="7"/>
      <c r="P37" s="7"/>
      <c r="Q37" s="9"/>
      <c r="R37" s="9"/>
      <c r="T37" s="15"/>
      <c r="W37" s="15"/>
      <c r="Z37" s="15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ht="12">
      <c r="A38" s="64"/>
      <c r="B38" s="14" t="s">
        <v>11</v>
      </c>
      <c r="C38" s="34">
        <v>17</v>
      </c>
      <c r="D38" s="35">
        <v>0.12856386599107616</v>
      </c>
      <c r="E38" s="34">
        <v>52.99294</v>
      </c>
      <c r="F38" s="35">
        <v>2.7662914985172478</v>
      </c>
      <c r="G38" s="34">
        <v>223</v>
      </c>
      <c r="H38" s="35">
        <v>4.423725451299346</v>
      </c>
      <c r="I38" s="34">
        <v>681.86053</v>
      </c>
      <c r="J38" s="35">
        <v>11.182118714200481</v>
      </c>
      <c r="K38" s="34">
        <v>240</v>
      </c>
      <c r="L38" s="35">
        <v>1.314060446780552</v>
      </c>
      <c r="M38" s="34">
        <v>734.85347</v>
      </c>
      <c r="N38" s="35">
        <v>9.170258843980928</v>
      </c>
      <c r="O38" s="7"/>
      <c r="P38" s="7"/>
      <c r="Q38" s="9"/>
      <c r="R38" s="9"/>
      <c r="T38" s="15"/>
      <c r="W38" s="15"/>
      <c r="Z38" s="15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ht="12">
      <c r="A39" s="64"/>
      <c r="B39" s="14" t="s">
        <v>12</v>
      </c>
      <c r="C39" s="34">
        <v>0</v>
      </c>
      <c r="D39" s="35">
        <v>0</v>
      </c>
      <c r="E39" s="34">
        <v>0</v>
      </c>
      <c r="F39" s="35">
        <v>0</v>
      </c>
      <c r="G39" s="34">
        <v>89</v>
      </c>
      <c r="H39" s="35">
        <v>1.7655227137472724</v>
      </c>
      <c r="I39" s="34">
        <v>618.50771</v>
      </c>
      <c r="J39" s="35">
        <v>10.143169071347016</v>
      </c>
      <c r="K39" s="34">
        <v>89</v>
      </c>
      <c r="L39" s="35">
        <v>0.48729741568112134</v>
      </c>
      <c r="M39" s="34">
        <v>618.50771</v>
      </c>
      <c r="N39" s="35">
        <v>7.718376559748559</v>
      </c>
      <c r="O39" s="7"/>
      <c r="P39" s="7"/>
      <c r="Q39" s="9"/>
      <c r="R39" s="9"/>
      <c r="T39" s="15"/>
      <c r="W39" s="15"/>
      <c r="Z39" s="15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ht="12">
      <c r="A40" s="64"/>
      <c r="B40" s="14" t="s">
        <v>13</v>
      </c>
      <c r="C40" s="36">
        <v>0</v>
      </c>
      <c r="D40" s="37">
        <v>0</v>
      </c>
      <c r="E40" s="36">
        <v>0</v>
      </c>
      <c r="F40" s="37">
        <v>0</v>
      </c>
      <c r="G40" s="36">
        <v>79</v>
      </c>
      <c r="H40" s="37">
        <v>1.5671493751239833</v>
      </c>
      <c r="I40" s="36">
        <v>3251.17539</v>
      </c>
      <c r="J40" s="37">
        <v>53.31739787265154</v>
      </c>
      <c r="K40" s="36">
        <v>79</v>
      </c>
      <c r="L40" s="37">
        <v>0.432544897065265</v>
      </c>
      <c r="M40" s="34">
        <v>3251.17539</v>
      </c>
      <c r="N40" s="37">
        <v>40.57151675895419</v>
      </c>
      <c r="O40" s="7"/>
      <c r="P40" s="7"/>
      <c r="Q40" s="9"/>
      <c r="R40" s="9"/>
      <c r="T40" s="15"/>
      <c r="W40" s="15"/>
      <c r="Z40" s="15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ht="12">
      <c r="A41" s="65"/>
      <c r="B41" s="8" t="s">
        <v>14</v>
      </c>
      <c r="C41" s="39">
        <v>13223</v>
      </c>
      <c r="D41" s="38">
        <v>100</v>
      </c>
      <c r="E41" s="39">
        <v>1915.66724</v>
      </c>
      <c r="F41" s="38">
        <v>100</v>
      </c>
      <c r="G41" s="39">
        <v>5041</v>
      </c>
      <c r="H41" s="38">
        <v>100</v>
      </c>
      <c r="I41" s="39">
        <v>6097.77581</v>
      </c>
      <c r="J41" s="38">
        <v>100</v>
      </c>
      <c r="K41" s="39">
        <v>18264</v>
      </c>
      <c r="L41" s="38">
        <v>100</v>
      </c>
      <c r="M41" s="39">
        <v>8013.44305</v>
      </c>
      <c r="N41" s="38">
        <v>100</v>
      </c>
      <c r="O41" s="7"/>
      <c r="P41" s="7"/>
      <c r="Q41" s="9"/>
      <c r="R41" s="9"/>
      <c r="S41" s="9"/>
      <c r="T41" s="15"/>
      <c r="U41" s="15"/>
      <c r="V41" s="9"/>
      <c r="W41" s="15"/>
      <c r="X41" s="15"/>
      <c r="Y41" s="9"/>
      <c r="Z41" s="15"/>
      <c r="AA41" s="15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43" ht="12" customHeight="1">
      <c r="A42" s="63" t="s">
        <v>30</v>
      </c>
      <c r="B42" s="14" t="s">
        <v>16</v>
      </c>
      <c r="C42" s="32">
        <v>4734</v>
      </c>
      <c r="D42" s="33">
        <v>14.365043240782885</v>
      </c>
      <c r="E42" s="32">
        <v>169.55281</v>
      </c>
      <c r="F42" s="33">
        <v>3.518590080098281</v>
      </c>
      <c r="G42" s="32">
        <v>458</v>
      </c>
      <c r="H42" s="33">
        <v>8.70391486126948</v>
      </c>
      <c r="I42" s="32">
        <v>12.8062</v>
      </c>
      <c r="J42" s="33">
        <v>0.34227457849233917</v>
      </c>
      <c r="K42" s="32">
        <v>5192</v>
      </c>
      <c r="L42" s="33">
        <v>13.585577099196692</v>
      </c>
      <c r="M42" s="32">
        <v>182.35901</v>
      </c>
      <c r="N42" s="33">
        <v>2.130294985368073</v>
      </c>
      <c r="O42" s="7"/>
      <c r="P42" s="7"/>
      <c r="Q42" s="9"/>
      <c r="R42" s="9"/>
      <c r="T42" s="15"/>
      <c r="W42" s="15"/>
      <c r="Z42" s="15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ht="12">
      <c r="A43" s="64"/>
      <c r="B43" s="14" t="s">
        <v>4</v>
      </c>
      <c r="C43" s="34">
        <v>12109</v>
      </c>
      <c r="D43" s="35">
        <v>36.74404490972538</v>
      </c>
      <c r="E43" s="34">
        <v>882.62251</v>
      </c>
      <c r="F43" s="35">
        <v>18.316339364457868</v>
      </c>
      <c r="G43" s="34">
        <v>862</v>
      </c>
      <c r="H43" s="35">
        <v>16.381603952869632</v>
      </c>
      <c r="I43" s="34">
        <v>65.85638</v>
      </c>
      <c r="J43" s="35">
        <v>1.7601602899791753</v>
      </c>
      <c r="K43" s="34">
        <v>12971</v>
      </c>
      <c r="L43" s="35">
        <v>33.940393018813616</v>
      </c>
      <c r="M43" s="34">
        <v>948.47889</v>
      </c>
      <c r="N43" s="35">
        <v>11.080010925122242</v>
      </c>
      <c r="O43" s="7"/>
      <c r="P43" s="7"/>
      <c r="Q43" s="9"/>
      <c r="R43" s="9"/>
      <c r="T43" s="15"/>
      <c r="W43" s="15"/>
      <c r="Z43" s="15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ht="12">
      <c r="A44" s="64"/>
      <c r="B44" s="14" t="s">
        <v>5</v>
      </c>
      <c r="C44" s="34">
        <v>6401</v>
      </c>
      <c r="D44" s="35">
        <v>19.423456228189956</v>
      </c>
      <c r="E44" s="34">
        <v>778.80403</v>
      </c>
      <c r="F44" s="35">
        <v>16.16187979602676</v>
      </c>
      <c r="G44" s="34">
        <v>781</v>
      </c>
      <c r="H44" s="35">
        <v>14.842265298365641</v>
      </c>
      <c r="I44" s="34">
        <v>96.36665</v>
      </c>
      <c r="J44" s="35">
        <v>2.575616069518575</v>
      </c>
      <c r="K44" s="34">
        <v>7182</v>
      </c>
      <c r="L44" s="35">
        <v>18.792683884135332</v>
      </c>
      <c r="M44" s="34">
        <v>875.17068</v>
      </c>
      <c r="N44" s="35">
        <v>10.223633649607807</v>
      </c>
      <c r="O44" s="7"/>
      <c r="P44" s="7"/>
      <c r="Q44" s="9"/>
      <c r="R44" s="9"/>
      <c r="T44" s="15"/>
      <c r="W44" s="15"/>
      <c r="Z44" s="15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ht="12">
      <c r="A45" s="64"/>
      <c r="B45" s="14" t="s">
        <v>6</v>
      </c>
      <c r="C45" s="34">
        <v>3711</v>
      </c>
      <c r="D45" s="35">
        <v>11.260810195721438</v>
      </c>
      <c r="E45" s="34">
        <v>640.16463</v>
      </c>
      <c r="F45" s="35">
        <v>13.284810300388335</v>
      </c>
      <c r="G45" s="34">
        <v>555</v>
      </c>
      <c r="H45" s="35">
        <v>10.547320410490308</v>
      </c>
      <c r="I45" s="34">
        <v>96.37188</v>
      </c>
      <c r="J45" s="35">
        <v>2.575755853064476</v>
      </c>
      <c r="K45" s="34">
        <v>4266</v>
      </c>
      <c r="L45" s="35">
        <v>11.16257163042625</v>
      </c>
      <c r="M45" s="34">
        <v>736.53651</v>
      </c>
      <c r="N45" s="35">
        <v>8.60412673765613</v>
      </c>
      <c r="O45" s="7"/>
      <c r="P45" s="7"/>
      <c r="Q45" s="9"/>
      <c r="R45" s="9"/>
      <c r="T45" s="15"/>
      <c r="W45" s="15"/>
      <c r="Z45" s="15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ht="12">
      <c r="A46" s="64"/>
      <c r="B46" s="14" t="s">
        <v>7</v>
      </c>
      <c r="C46" s="34">
        <v>3141</v>
      </c>
      <c r="D46" s="35">
        <v>9.531178880291307</v>
      </c>
      <c r="E46" s="34">
        <v>758.95704</v>
      </c>
      <c r="F46" s="35">
        <v>15.750011528353639</v>
      </c>
      <c r="G46" s="34">
        <v>744</v>
      </c>
      <c r="H46" s="35">
        <v>14.139110604332954</v>
      </c>
      <c r="I46" s="34">
        <v>181.3215</v>
      </c>
      <c r="J46" s="35">
        <v>4.846226045516912</v>
      </c>
      <c r="K46" s="34">
        <v>3885</v>
      </c>
      <c r="L46" s="35">
        <v>10.165633095219405</v>
      </c>
      <c r="M46" s="34">
        <v>940.27854</v>
      </c>
      <c r="N46" s="35">
        <v>10.98421546931634</v>
      </c>
      <c r="O46" s="7"/>
      <c r="P46" s="7"/>
      <c r="Q46" s="9"/>
      <c r="R46" s="9"/>
      <c r="T46" s="15"/>
      <c r="W46" s="15"/>
      <c r="Z46" s="15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ht="12">
      <c r="A47" s="64"/>
      <c r="B47" s="14" t="s">
        <v>8</v>
      </c>
      <c r="C47" s="34">
        <v>1963</v>
      </c>
      <c r="D47" s="35">
        <v>5.956607495069034</v>
      </c>
      <c r="E47" s="34">
        <v>733.71382</v>
      </c>
      <c r="F47" s="35">
        <v>15.226159735618747</v>
      </c>
      <c r="G47" s="34">
        <v>766</v>
      </c>
      <c r="H47" s="35">
        <v>14.557202584568605</v>
      </c>
      <c r="I47" s="34">
        <v>293.90964</v>
      </c>
      <c r="J47" s="35">
        <v>7.855398021726597</v>
      </c>
      <c r="K47" s="34">
        <v>2729</v>
      </c>
      <c r="L47" s="35">
        <v>7.140801214119371</v>
      </c>
      <c r="M47" s="34">
        <v>1027.62346</v>
      </c>
      <c r="N47" s="35">
        <v>12.004567823024422</v>
      </c>
      <c r="O47" s="7"/>
      <c r="P47" s="7"/>
      <c r="Q47" s="9"/>
      <c r="R47" s="9"/>
      <c r="T47" s="15"/>
      <c r="W47" s="15"/>
      <c r="Z47" s="15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:43" ht="12">
      <c r="A48" s="64"/>
      <c r="B48" s="14" t="s">
        <v>9</v>
      </c>
      <c r="C48" s="34">
        <v>693</v>
      </c>
      <c r="D48" s="35">
        <v>2.102867546654529</v>
      </c>
      <c r="E48" s="34">
        <v>456.4221</v>
      </c>
      <c r="F48" s="35">
        <v>9.47175262620316</v>
      </c>
      <c r="G48" s="34">
        <v>564</v>
      </c>
      <c r="H48" s="35">
        <v>10.718358038768528</v>
      </c>
      <c r="I48" s="34">
        <v>389.95758</v>
      </c>
      <c r="J48" s="35">
        <v>10.42249584766696</v>
      </c>
      <c r="K48" s="34">
        <v>1257</v>
      </c>
      <c r="L48" s="35">
        <v>3.289112175209985</v>
      </c>
      <c r="M48" s="34">
        <v>846.37968</v>
      </c>
      <c r="N48" s="35">
        <v>9.887300814044968</v>
      </c>
      <c r="O48" s="7"/>
      <c r="P48" s="7"/>
      <c r="Q48" s="9"/>
      <c r="R48" s="9"/>
      <c r="T48" s="15"/>
      <c r="W48" s="15"/>
      <c r="Z48" s="15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ht="12">
      <c r="A49" s="64"/>
      <c r="B49" s="14" t="s">
        <v>10</v>
      </c>
      <c r="C49" s="34">
        <v>153</v>
      </c>
      <c r="D49" s="35">
        <v>0.4642694583522986</v>
      </c>
      <c r="E49" s="34">
        <v>204.37395</v>
      </c>
      <c r="F49" s="35">
        <v>4.241204572784739</v>
      </c>
      <c r="G49" s="34">
        <v>286</v>
      </c>
      <c r="H49" s="35">
        <v>5.435195743063474</v>
      </c>
      <c r="I49" s="34">
        <v>395.43638</v>
      </c>
      <c r="J49" s="35">
        <v>10.568929134718843</v>
      </c>
      <c r="K49" s="34">
        <v>439</v>
      </c>
      <c r="L49" s="35">
        <v>1.148703456576916</v>
      </c>
      <c r="M49" s="34">
        <v>599.81033</v>
      </c>
      <c r="N49" s="35">
        <v>7.006908724559149</v>
      </c>
      <c r="O49" s="7"/>
      <c r="P49" s="7"/>
      <c r="Q49" s="9"/>
      <c r="R49" s="9"/>
      <c r="T49" s="15"/>
      <c r="W49" s="15"/>
      <c r="Z49" s="15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43" ht="12">
      <c r="A50" s="64"/>
      <c r="B50" s="14" t="s">
        <v>11</v>
      </c>
      <c r="C50" s="34">
        <v>40</v>
      </c>
      <c r="D50" s="35">
        <v>0.12137763617053558</v>
      </c>
      <c r="E50" s="34">
        <v>119.96962</v>
      </c>
      <c r="F50" s="35">
        <v>2.489630899335495</v>
      </c>
      <c r="G50" s="34">
        <v>158</v>
      </c>
      <c r="H50" s="35">
        <v>3.0026605853287722</v>
      </c>
      <c r="I50" s="34">
        <v>469.21619</v>
      </c>
      <c r="J50" s="35">
        <v>12.540860962192635</v>
      </c>
      <c r="K50" s="34">
        <v>198</v>
      </c>
      <c r="L50" s="35">
        <v>0.5180940419185179</v>
      </c>
      <c r="M50" s="34">
        <v>589.18581</v>
      </c>
      <c r="N50" s="35">
        <v>6.8827944201552</v>
      </c>
      <c r="O50" s="7"/>
      <c r="P50" s="7"/>
      <c r="Q50" s="9"/>
      <c r="R50" s="9"/>
      <c r="T50" s="15"/>
      <c r="W50" s="15"/>
      <c r="Z50" s="15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:43" ht="12">
      <c r="A51" s="64"/>
      <c r="B51" s="14" t="s">
        <v>12</v>
      </c>
      <c r="C51" s="34">
        <v>8</v>
      </c>
      <c r="D51" s="35">
        <v>0.024275527234107117</v>
      </c>
      <c r="E51" s="34">
        <v>53.07966</v>
      </c>
      <c r="F51" s="35">
        <v>1.1015185482976633</v>
      </c>
      <c r="G51" s="34">
        <v>45</v>
      </c>
      <c r="H51" s="35">
        <v>0.855188141391106</v>
      </c>
      <c r="I51" s="34">
        <v>298.33398</v>
      </c>
      <c r="J51" s="35">
        <v>7.973648487017377</v>
      </c>
      <c r="K51" s="34">
        <v>53</v>
      </c>
      <c r="L51" s="35">
        <v>0.13868173849334067</v>
      </c>
      <c r="M51" s="34">
        <v>351.41364</v>
      </c>
      <c r="N51" s="35">
        <v>4.105169879360177</v>
      </c>
      <c r="O51" s="7"/>
      <c r="P51" s="7"/>
      <c r="Q51" s="9"/>
      <c r="R51" s="9"/>
      <c r="T51" s="15"/>
      <c r="W51" s="15"/>
      <c r="Z51" s="15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1:43" ht="12">
      <c r="A52" s="64"/>
      <c r="B52" s="14" t="s">
        <v>13</v>
      </c>
      <c r="C52" s="36">
        <v>2</v>
      </c>
      <c r="D52" s="37">
        <v>0.006068881808526779</v>
      </c>
      <c r="E52" s="36">
        <v>21.11116</v>
      </c>
      <c r="F52" s="37">
        <v>0.4381025484353083</v>
      </c>
      <c r="G52" s="36">
        <v>43</v>
      </c>
      <c r="H52" s="37">
        <v>0.8171797795515013</v>
      </c>
      <c r="I52" s="36">
        <v>1441.92264</v>
      </c>
      <c r="J52" s="37">
        <v>38.53863471010611</v>
      </c>
      <c r="K52" s="36">
        <v>45</v>
      </c>
      <c r="L52" s="37">
        <v>0.11774864589057225</v>
      </c>
      <c r="M52" s="34">
        <v>1463.0338</v>
      </c>
      <c r="N52" s="37">
        <v>17.090976571785493</v>
      </c>
      <c r="O52" s="7"/>
      <c r="P52" s="7"/>
      <c r="Q52" s="9"/>
      <c r="R52" s="9"/>
      <c r="T52" s="15"/>
      <c r="W52" s="15"/>
      <c r="Z52" s="15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1:43" ht="12">
      <c r="A53" s="65"/>
      <c r="B53" s="8" t="s">
        <v>14</v>
      </c>
      <c r="C53" s="39">
        <v>32955</v>
      </c>
      <c r="D53" s="38">
        <v>100</v>
      </c>
      <c r="E53" s="39">
        <v>4818.77133</v>
      </c>
      <c r="F53" s="38">
        <v>100</v>
      </c>
      <c r="G53" s="39">
        <v>5262</v>
      </c>
      <c r="H53" s="38">
        <v>100</v>
      </c>
      <c r="I53" s="39">
        <v>3741.49902</v>
      </c>
      <c r="J53" s="38">
        <v>100</v>
      </c>
      <c r="K53" s="39">
        <v>38217</v>
      </c>
      <c r="L53" s="38">
        <v>100</v>
      </c>
      <c r="M53" s="39">
        <v>8560.27035</v>
      </c>
      <c r="N53" s="38">
        <v>100</v>
      </c>
      <c r="O53" s="7"/>
      <c r="P53" s="7"/>
      <c r="Q53" s="9"/>
      <c r="R53" s="9"/>
      <c r="S53" s="9"/>
      <c r="T53" s="15"/>
      <c r="U53" s="15"/>
      <c r="V53" s="9"/>
      <c r="W53" s="15"/>
      <c r="X53" s="15"/>
      <c r="Y53" s="9"/>
      <c r="Z53" s="15"/>
      <c r="AA53" s="15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1:43" ht="12" customHeight="1">
      <c r="A54" s="63" t="s">
        <v>31</v>
      </c>
      <c r="B54" s="31" t="s">
        <v>16</v>
      </c>
      <c r="C54" s="32">
        <v>4548</v>
      </c>
      <c r="D54" s="33">
        <v>17.63952992281736</v>
      </c>
      <c r="E54" s="32">
        <v>167.11273</v>
      </c>
      <c r="F54" s="33">
        <v>5.076803373695969</v>
      </c>
      <c r="G54" s="32">
        <v>265</v>
      </c>
      <c r="H54" s="33">
        <v>9.692757863935626</v>
      </c>
      <c r="I54" s="32">
        <v>7.75373</v>
      </c>
      <c r="J54" s="33">
        <v>0.44160443656482207</v>
      </c>
      <c r="K54" s="32">
        <v>4813</v>
      </c>
      <c r="L54" s="33">
        <v>16.877651926920784</v>
      </c>
      <c r="M54" s="32">
        <v>174.86646</v>
      </c>
      <c r="N54" s="33">
        <v>3.464416625392611</v>
      </c>
      <c r="O54" s="7"/>
      <c r="P54" s="7"/>
      <c r="Q54" s="9"/>
      <c r="R54" s="9"/>
      <c r="T54" s="15"/>
      <c r="W54" s="15"/>
      <c r="Z54" s="15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:43" ht="12">
      <c r="A55" s="64"/>
      <c r="B55" s="14" t="s">
        <v>4</v>
      </c>
      <c r="C55" s="34">
        <v>10046</v>
      </c>
      <c r="D55" s="35">
        <v>38.96365822441143</v>
      </c>
      <c r="E55" s="34">
        <v>724.70821</v>
      </c>
      <c r="F55" s="35">
        <v>22.01628257448231</v>
      </c>
      <c r="G55" s="34">
        <v>428</v>
      </c>
      <c r="H55" s="35">
        <v>15.654718361375274</v>
      </c>
      <c r="I55" s="34">
        <v>32.6518</v>
      </c>
      <c r="J55" s="35">
        <v>1.859644292724567</v>
      </c>
      <c r="K55" s="34">
        <v>10474</v>
      </c>
      <c r="L55" s="35">
        <v>36.728968685345585</v>
      </c>
      <c r="M55" s="34">
        <v>757.36001</v>
      </c>
      <c r="N55" s="35">
        <v>15.004653322606943</v>
      </c>
      <c r="O55" s="7"/>
      <c r="P55" s="7"/>
      <c r="Q55" s="9"/>
      <c r="R55" s="9"/>
      <c r="T55" s="15"/>
      <c r="W55" s="15"/>
      <c r="Z55" s="15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1:43" ht="12">
      <c r="A56" s="64"/>
      <c r="B56" s="14" t="s">
        <v>5</v>
      </c>
      <c r="C56" s="34">
        <v>4848</v>
      </c>
      <c r="D56" s="35">
        <v>18.803087305588953</v>
      </c>
      <c r="E56" s="34">
        <v>588.92391</v>
      </c>
      <c r="F56" s="35">
        <v>17.891221651026953</v>
      </c>
      <c r="G56" s="34">
        <v>416</v>
      </c>
      <c r="H56" s="35">
        <v>15.215801024140454</v>
      </c>
      <c r="I56" s="34">
        <v>50.915</v>
      </c>
      <c r="J56" s="35">
        <v>2.8998030480424153</v>
      </c>
      <c r="K56" s="34">
        <v>5264</v>
      </c>
      <c r="L56" s="35">
        <v>18.459164708770206</v>
      </c>
      <c r="M56" s="34">
        <v>639.83891</v>
      </c>
      <c r="N56" s="35">
        <v>12.676350612788104</v>
      </c>
      <c r="O56" s="7"/>
      <c r="P56" s="7"/>
      <c r="Q56" s="9"/>
      <c r="R56" s="9"/>
      <c r="T56" s="15"/>
      <c r="W56" s="15"/>
      <c r="Z56" s="15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1:43" ht="12">
      <c r="A57" s="64"/>
      <c r="B57" s="14" t="s">
        <v>6</v>
      </c>
      <c r="C57" s="34">
        <v>2523</v>
      </c>
      <c r="D57" s="35">
        <v>9.785517589109103</v>
      </c>
      <c r="E57" s="34">
        <v>435.43643</v>
      </c>
      <c r="F57" s="35">
        <v>13.228346738480838</v>
      </c>
      <c r="G57" s="34">
        <v>329</v>
      </c>
      <c r="H57" s="35">
        <v>12.033650329188003</v>
      </c>
      <c r="I57" s="34">
        <v>57.19929</v>
      </c>
      <c r="J57" s="35">
        <v>3.2577172834697445</v>
      </c>
      <c r="K57" s="34">
        <v>2852</v>
      </c>
      <c r="L57" s="35">
        <v>10.001052004067748</v>
      </c>
      <c r="M57" s="34">
        <v>492.63572</v>
      </c>
      <c r="N57" s="35">
        <v>9.759992731769483</v>
      </c>
      <c r="O57" s="7"/>
      <c r="P57" s="7"/>
      <c r="Q57" s="9"/>
      <c r="R57" s="9"/>
      <c r="T57" s="15"/>
      <c r="W57" s="15"/>
      <c r="Z57" s="15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</row>
    <row r="58" spans="1:43" ht="12">
      <c r="A58" s="64"/>
      <c r="B58" s="14" t="s">
        <v>7</v>
      </c>
      <c r="C58" s="34">
        <v>2043</v>
      </c>
      <c r="D58" s="35">
        <v>7.923825776674553</v>
      </c>
      <c r="E58" s="34">
        <v>492.98404</v>
      </c>
      <c r="F58" s="35">
        <v>14.976615111549364</v>
      </c>
      <c r="G58" s="34">
        <v>381</v>
      </c>
      <c r="H58" s="35">
        <v>13.93562545720556</v>
      </c>
      <c r="I58" s="34">
        <v>93.52285</v>
      </c>
      <c r="J58" s="35">
        <v>5.326482284034442</v>
      </c>
      <c r="K58" s="34">
        <v>2424</v>
      </c>
      <c r="L58" s="35">
        <v>8.500192867412421</v>
      </c>
      <c r="M58" s="34">
        <v>586.50689</v>
      </c>
      <c r="N58" s="35">
        <v>11.619748124502065</v>
      </c>
      <c r="O58" s="7"/>
      <c r="P58" s="7"/>
      <c r="Q58" s="9"/>
      <c r="R58" s="9"/>
      <c r="T58" s="15"/>
      <c r="W58" s="15"/>
      <c r="Z58" s="15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1:43" ht="12">
      <c r="A59" s="64"/>
      <c r="B59" s="14" t="s">
        <v>8</v>
      </c>
      <c r="C59" s="34">
        <v>1270</v>
      </c>
      <c r="D59" s="35">
        <v>4.92572625373308</v>
      </c>
      <c r="E59" s="34">
        <v>476.16071</v>
      </c>
      <c r="F59" s="35">
        <v>14.465530537077985</v>
      </c>
      <c r="G59" s="34">
        <v>377</v>
      </c>
      <c r="H59" s="35">
        <v>13.789319678127287</v>
      </c>
      <c r="I59" s="34">
        <v>145.6757</v>
      </c>
      <c r="J59" s="35">
        <v>8.296785601212068</v>
      </c>
      <c r="K59" s="34">
        <v>1647</v>
      </c>
      <c r="L59" s="35">
        <v>5.77550233194235</v>
      </c>
      <c r="M59" s="34">
        <v>621.83641</v>
      </c>
      <c r="N59" s="35">
        <v>12.319688961956775</v>
      </c>
      <c r="O59" s="7"/>
      <c r="P59" s="7"/>
      <c r="Q59" s="9"/>
      <c r="R59" s="9"/>
      <c r="T59" s="15"/>
      <c r="W59" s="15"/>
      <c r="Z59" s="15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1:43" ht="12">
      <c r="A60" s="64"/>
      <c r="B60" s="14" t="s">
        <v>9</v>
      </c>
      <c r="C60" s="34">
        <v>429</v>
      </c>
      <c r="D60" s="35">
        <v>1.663887057363379</v>
      </c>
      <c r="E60" s="34">
        <v>278.59952</v>
      </c>
      <c r="F60" s="35">
        <v>8.463717773302356</v>
      </c>
      <c r="G60" s="34">
        <v>266</v>
      </c>
      <c r="H60" s="35">
        <v>9.729334308705194</v>
      </c>
      <c r="I60" s="34">
        <v>181.51998</v>
      </c>
      <c r="J60" s="35">
        <v>10.338253781490685</v>
      </c>
      <c r="K60" s="34">
        <v>695</v>
      </c>
      <c r="L60" s="35">
        <v>2.4371427569519937</v>
      </c>
      <c r="M60" s="34">
        <v>460.1195</v>
      </c>
      <c r="N60" s="35">
        <v>9.115788387706456</v>
      </c>
      <c r="O60" s="7"/>
      <c r="P60" s="7"/>
      <c r="Q60" s="9"/>
      <c r="R60" s="9"/>
      <c r="T60" s="15"/>
      <c r="W60" s="15"/>
      <c r="Z60" s="15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</row>
    <row r="61" spans="1:43" ht="12">
      <c r="A61" s="64"/>
      <c r="B61" s="14" t="s">
        <v>10</v>
      </c>
      <c r="C61" s="34">
        <v>61</v>
      </c>
      <c r="D61" s="35">
        <v>0.23659000116355738</v>
      </c>
      <c r="E61" s="34">
        <v>77.53215</v>
      </c>
      <c r="F61" s="35">
        <v>2.355388968212667</v>
      </c>
      <c r="G61" s="34">
        <v>147</v>
      </c>
      <c r="H61" s="35">
        <v>5.376737381126555</v>
      </c>
      <c r="I61" s="34">
        <v>203.96123</v>
      </c>
      <c r="J61" s="35">
        <v>11.616368387243053</v>
      </c>
      <c r="K61" s="34">
        <v>208</v>
      </c>
      <c r="L61" s="35">
        <v>0.7293894869726829</v>
      </c>
      <c r="M61" s="34">
        <v>281.49338</v>
      </c>
      <c r="N61" s="35">
        <v>5.576886188523288</v>
      </c>
      <c r="O61" s="7"/>
      <c r="P61" s="7"/>
      <c r="Q61" s="9"/>
      <c r="R61" s="9"/>
      <c r="T61" s="15"/>
      <c r="W61" s="15"/>
      <c r="Z61" s="15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</row>
    <row r="62" spans="1:43" ht="12">
      <c r="A62" s="64"/>
      <c r="B62" s="14" t="s">
        <v>11</v>
      </c>
      <c r="C62" s="34">
        <v>12</v>
      </c>
      <c r="D62" s="35">
        <v>0.04654229531086375</v>
      </c>
      <c r="E62" s="34">
        <v>31.77129</v>
      </c>
      <c r="F62" s="35">
        <v>0.9651963214213126</v>
      </c>
      <c r="G62" s="34">
        <v>79</v>
      </c>
      <c r="H62" s="35">
        <v>2.8895391367959036</v>
      </c>
      <c r="I62" s="34">
        <v>246.64026</v>
      </c>
      <c r="J62" s="35">
        <v>14.047101595167902</v>
      </c>
      <c r="K62" s="34">
        <v>91</v>
      </c>
      <c r="L62" s="35">
        <v>0.3191079005505488</v>
      </c>
      <c r="M62" s="34">
        <v>278.41155</v>
      </c>
      <c r="N62" s="35">
        <v>5.515829636634299</v>
      </c>
      <c r="O62" s="7"/>
      <c r="P62" s="7"/>
      <c r="Q62" s="9"/>
      <c r="R62" s="9"/>
      <c r="T62" s="15"/>
      <c r="W62" s="15"/>
      <c r="Z62" s="15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</row>
    <row r="63" spans="1:43" ht="12">
      <c r="A63" s="64"/>
      <c r="B63" s="14" t="s">
        <v>12</v>
      </c>
      <c r="C63" s="34">
        <v>3</v>
      </c>
      <c r="D63" s="35">
        <v>0.011635573827715937</v>
      </c>
      <c r="E63" s="34">
        <v>18.463</v>
      </c>
      <c r="F63" s="35">
        <v>0.5608969507502432</v>
      </c>
      <c r="G63" s="34">
        <v>27</v>
      </c>
      <c r="H63" s="35">
        <v>0.9875640087783467</v>
      </c>
      <c r="I63" s="34">
        <v>176.52099</v>
      </c>
      <c r="J63" s="35">
        <v>10.05354227330776</v>
      </c>
      <c r="K63" s="34">
        <v>30</v>
      </c>
      <c r="L63" s="35">
        <v>0.10520040677490619</v>
      </c>
      <c r="M63" s="34">
        <v>194.98399</v>
      </c>
      <c r="N63" s="35">
        <v>3.862980794838453</v>
      </c>
      <c r="O63" s="7"/>
      <c r="P63" s="7"/>
      <c r="Q63" s="9"/>
      <c r="R63" s="9"/>
      <c r="T63" s="15"/>
      <c r="W63" s="15"/>
      <c r="Z63" s="15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1:43" ht="12">
      <c r="A64" s="64"/>
      <c r="B64" s="14" t="s">
        <v>13</v>
      </c>
      <c r="C64" s="36">
        <v>0</v>
      </c>
      <c r="D64" s="37">
        <v>0</v>
      </c>
      <c r="E64" s="36">
        <v>0</v>
      </c>
      <c r="F64" s="37">
        <v>0</v>
      </c>
      <c r="G64" s="36">
        <v>19</v>
      </c>
      <c r="H64" s="37">
        <v>0.6949524506217996</v>
      </c>
      <c r="I64" s="36">
        <v>559.44807</v>
      </c>
      <c r="J64" s="37">
        <v>31.86269701674254</v>
      </c>
      <c r="K64" s="36">
        <v>19</v>
      </c>
      <c r="L64" s="37">
        <v>0.06662692429077392</v>
      </c>
      <c r="M64" s="34">
        <v>559.44807</v>
      </c>
      <c r="N64" s="37">
        <v>11.083664613281524</v>
      </c>
      <c r="O64" s="7"/>
      <c r="P64" s="7"/>
      <c r="Q64" s="9"/>
      <c r="R64" s="9"/>
      <c r="T64" s="15"/>
      <c r="W64" s="15"/>
      <c r="Z64" s="15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</row>
    <row r="65" spans="1:43" ht="12">
      <c r="A65" s="65"/>
      <c r="B65" s="8" t="s">
        <v>14</v>
      </c>
      <c r="C65" s="39">
        <v>25783</v>
      </c>
      <c r="D65" s="38">
        <v>100</v>
      </c>
      <c r="E65" s="39">
        <v>3291.69199</v>
      </c>
      <c r="F65" s="38">
        <v>100</v>
      </c>
      <c r="G65" s="39">
        <v>2734</v>
      </c>
      <c r="H65" s="38">
        <v>100</v>
      </c>
      <c r="I65" s="39">
        <v>1755.8089</v>
      </c>
      <c r="J65" s="38">
        <v>100</v>
      </c>
      <c r="K65" s="39">
        <v>28517</v>
      </c>
      <c r="L65" s="38">
        <v>100</v>
      </c>
      <c r="M65" s="39">
        <v>5047.50089</v>
      </c>
      <c r="N65" s="38">
        <v>100</v>
      </c>
      <c r="O65" s="7"/>
      <c r="P65" s="7"/>
      <c r="Q65" s="9"/>
      <c r="R65" s="9"/>
      <c r="S65" s="9"/>
      <c r="T65" s="15"/>
      <c r="U65" s="15"/>
      <c r="V65" s="9"/>
      <c r="W65" s="15"/>
      <c r="X65" s="15"/>
      <c r="Y65" s="9"/>
      <c r="Z65" s="15"/>
      <c r="AA65" s="15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</row>
    <row r="66" spans="1:43" ht="12" customHeight="1">
      <c r="A66" s="63" t="s">
        <v>17</v>
      </c>
      <c r="B66" s="31" t="s">
        <v>16</v>
      </c>
      <c r="C66" s="32">
        <v>5986</v>
      </c>
      <c r="D66" s="33">
        <v>26.593806921675775</v>
      </c>
      <c r="E66" s="32">
        <v>216.45084</v>
      </c>
      <c r="F66" s="33">
        <v>8.904502243670798</v>
      </c>
      <c r="G66" s="32">
        <v>473</v>
      </c>
      <c r="H66" s="33">
        <v>10.622052548843476</v>
      </c>
      <c r="I66" s="32">
        <v>15.76394</v>
      </c>
      <c r="J66" s="33">
        <v>0.8345021162972696</v>
      </c>
      <c r="K66" s="32">
        <v>6459</v>
      </c>
      <c r="L66" s="33">
        <v>23.955937986796233</v>
      </c>
      <c r="M66" s="32">
        <v>232.21478</v>
      </c>
      <c r="N66" s="33">
        <v>5.375559130499251</v>
      </c>
      <c r="O66" s="7"/>
      <c r="P66" s="7"/>
      <c r="Q66" s="9"/>
      <c r="R66" s="9"/>
      <c r="T66" s="15"/>
      <c r="W66" s="15"/>
      <c r="Z66" s="15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</row>
    <row r="67" spans="1:43" ht="12">
      <c r="A67" s="64"/>
      <c r="B67" s="14" t="s">
        <v>4</v>
      </c>
      <c r="C67" s="34">
        <v>9149</v>
      </c>
      <c r="D67" s="35">
        <v>40.64596383668755</v>
      </c>
      <c r="E67" s="34">
        <v>657.59369</v>
      </c>
      <c r="F67" s="35">
        <v>27.052537601742543</v>
      </c>
      <c r="G67" s="34">
        <v>978</v>
      </c>
      <c r="H67" s="35">
        <v>21.962721760610822</v>
      </c>
      <c r="I67" s="34">
        <v>74.29747</v>
      </c>
      <c r="J67" s="35">
        <v>3.9331154489634503</v>
      </c>
      <c r="K67" s="34">
        <v>10127</v>
      </c>
      <c r="L67" s="35">
        <v>37.560270009643205</v>
      </c>
      <c r="M67" s="34">
        <v>731.89116</v>
      </c>
      <c r="N67" s="35">
        <v>16.942608940178953</v>
      </c>
      <c r="O67" s="7"/>
      <c r="P67" s="7"/>
      <c r="Q67" s="9"/>
      <c r="R67" s="9"/>
      <c r="T67" s="15"/>
      <c r="W67" s="15"/>
      <c r="Z67" s="15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</row>
    <row r="68" spans="1:43" ht="12">
      <c r="A68" s="64"/>
      <c r="B68" s="14" t="s">
        <v>5</v>
      </c>
      <c r="C68" s="34">
        <v>3625</v>
      </c>
      <c r="D68" s="35">
        <v>16.104669243413746</v>
      </c>
      <c r="E68" s="34">
        <v>438.85867</v>
      </c>
      <c r="F68" s="35">
        <v>18.054067203755743</v>
      </c>
      <c r="G68" s="34">
        <v>790</v>
      </c>
      <c r="H68" s="35">
        <v>17.740848865933078</v>
      </c>
      <c r="I68" s="34">
        <v>96.67464</v>
      </c>
      <c r="J68" s="35">
        <v>5.117704816960523</v>
      </c>
      <c r="K68" s="34">
        <v>4415</v>
      </c>
      <c r="L68" s="35">
        <v>16.374898004599064</v>
      </c>
      <c r="M68" s="34">
        <v>535.53331</v>
      </c>
      <c r="N68" s="35">
        <v>12.397104845165266</v>
      </c>
      <c r="O68" s="7"/>
      <c r="P68" s="7"/>
      <c r="Q68" s="9"/>
      <c r="R68" s="9"/>
      <c r="T68" s="15"/>
      <c r="W68" s="15"/>
      <c r="Z68" s="15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</row>
    <row r="69" spans="1:43" ht="12">
      <c r="A69" s="64"/>
      <c r="B69" s="14" t="s">
        <v>6</v>
      </c>
      <c r="C69" s="34">
        <v>1611</v>
      </c>
      <c r="D69" s="35">
        <v>7.157137145141943</v>
      </c>
      <c r="E69" s="34">
        <v>276.62201</v>
      </c>
      <c r="F69" s="35">
        <v>11.379864863050315</v>
      </c>
      <c r="G69" s="34">
        <v>535</v>
      </c>
      <c r="H69" s="35">
        <v>12.014372333258477</v>
      </c>
      <c r="I69" s="34">
        <v>92.64768</v>
      </c>
      <c r="J69" s="35">
        <v>4.904527994272511</v>
      </c>
      <c r="K69" s="34">
        <v>2146</v>
      </c>
      <c r="L69" s="35">
        <v>7.959350196572955</v>
      </c>
      <c r="M69" s="34">
        <v>369.26969</v>
      </c>
      <c r="N69" s="35">
        <v>8.548254567156011</v>
      </c>
      <c r="O69" s="7"/>
      <c r="P69" s="7"/>
      <c r="Q69" s="9"/>
      <c r="R69" s="9"/>
      <c r="T69" s="15"/>
      <c r="W69" s="15"/>
      <c r="Z69" s="15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</row>
    <row r="70" spans="1:43" ht="12">
      <c r="A70" s="64"/>
      <c r="B70" s="14" t="s">
        <v>7</v>
      </c>
      <c r="C70" s="34">
        <v>1186</v>
      </c>
      <c r="D70" s="35">
        <v>5.269003509707228</v>
      </c>
      <c r="E70" s="34">
        <v>286.00033</v>
      </c>
      <c r="F70" s="35">
        <v>11.76567658585011</v>
      </c>
      <c r="G70" s="34">
        <v>581</v>
      </c>
      <c r="H70" s="35">
        <v>13.047383786211542</v>
      </c>
      <c r="I70" s="34">
        <v>141.6155</v>
      </c>
      <c r="J70" s="35">
        <v>7.496757438209989</v>
      </c>
      <c r="K70" s="34">
        <v>1767</v>
      </c>
      <c r="L70" s="35">
        <v>6.553668125509977</v>
      </c>
      <c r="M70" s="34">
        <v>427.61583</v>
      </c>
      <c r="N70" s="35">
        <v>9.898914183251023</v>
      </c>
      <c r="O70" s="7"/>
      <c r="P70" s="7"/>
      <c r="Q70" s="9"/>
      <c r="R70" s="9"/>
      <c r="T70" s="15"/>
      <c r="W70" s="15"/>
      <c r="Z70" s="15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</row>
    <row r="71" spans="1:43" ht="12">
      <c r="A71" s="64"/>
      <c r="B71" s="14" t="s">
        <v>8</v>
      </c>
      <c r="C71" s="34">
        <v>611</v>
      </c>
      <c r="D71" s="35">
        <v>2.714469767648496</v>
      </c>
      <c r="E71" s="34">
        <v>227.48811</v>
      </c>
      <c r="F71" s="35">
        <v>9.358560982731364</v>
      </c>
      <c r="G71" s="34">
        <v>502</v>
      </c>
      <c r="H71" s="35">
        <v>11.273298899618235</v>
      </c>
      <c r="I71" s="34">
        <v>193.56408</v>
      </c>
      <c r="J71" s="35">
        <v>10.246780589061743</v>
      </c>
      <c r="K71" s="34">
        <v>1113</v>
      </c>
      <c r="L71" s="35">
        <v>4.128032045100512</v>
      </c>
      <c r="M71" s="34">
        <v>421.05219</v>
      </c>
      <c r="N71" s="35">
        <v>9.746971938526935</v>
      </c>
      <c r="O71" s="7"/>
      <c r="P71" s="7"/>
      <c r="Q71" s="9"/>
      <c r="R71" s="9"/>
      <c r="T71" s="15"/>
      <c r="W71" s="15"/>
      <c r="Z71" s="15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</row>
    <row r="72" spans="1:43" ht="12">
      <c r="A72" s="64"/>
      <c r="B72" s="14" t="s">
        <v>9</v>
      </c>
      <c r="C72" s="34">
        <v>264</v>
      </c>
      <c r="D72" s="35">
        <v>1.17286418765827</v>
      </c>
      <c r="E72" s="34">
        <v>177.4141</v>
      </c>
      <c r="F72" s="35">
        <v>7.29858221621517</v>
      </c>
      <c r="G72" s="34">
        <v>353</v>
      </c>
      <c r="H72" s="35">
        <v>7.927240062878958</v>
      </c>
      <c r="I72" s="34">
        <v>246.13911</v>
      </c>
      <c r="J72" s="35">
        <v>13.029966378870157</v>
      </c>
      <c r="K72" s="34">
        <v>617</v>
      </c>
      <c r="L72" s="35">
        <v>2.288405904606483</v>
      </c>
      <c r="M72" s="34">
        <v>423.55321</v>
      </c>
      <c r="N72" s="35">
        <v>9.804868257170224</v>
      </c>
      <c r="O72" s="7"/>
      <c r="P72" s="7"/>
      <c r="Q72" s="9"/>
      <c r="R72" s="9"/>
      <c r="T72" s="15"/>
      <c r="W72" s="15"/>
      <c r="Z72" s="15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</row>
    <row r="73" spans="1:43" ht="12">
      <c r="A73" s="64"/>
      <c r="B73" s="14" t="s">
        <v>10</v>
      </c>
      <c r="C73" s="34">
        <v>57</v>
      </c>
      <c r="D73" s="35">
        <v>0.2532320405171265</v>
      </c>
      <c r="E73" s="34">
        <v>76.33143</v>
      </c>
      <c r="F73" s="35">
        <v>3.1401744141884613</v>
      </c>
      <c r="G73" s="34">
        <v>148</v>
      </c>
      <c r="H73" s="35">
        <v>3.323602066022906</v>
      </c>
      <c r="I73" s="34">
        <v>204.625</v>
      </c>
      <c r="J73" s="35">
        <v>10.832317018926028</v>
      </c>
      <c r="K73" s="34">
        <v>205</v>
      </c>
      <c r="L73" s="35">
        <v>0.7603293524219271</v>
      </c>
      <c r="M73" s="34">
        <v>280.95643</v>
      </c>
      <c r="N73" s="35">
        <v>6.50388361394987</v>
      </c>
      <c r="O73" s="7"/>
      <c r="P73" s="7"/>
      <c r="Q73" s="9"/>
      <c r="R73" s="9"/>
      <c r="T73" s="15"/>
      <c r="W73" s="15"/>
      <c r="Z73" s="15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</row>
    <row r="74" spans="1:43" ht="12">
      <c r="A74" s="64"/>
      <c r="B74" s="14" t="s">
        <v>11</v>
      </c>
      <c r="C74" s="34">
        <v>18</v>
      </c>
      <c r="D74" s="35">
        <v>0.07996801279488205</v>
      </c>
      <c r="E74" s="34">
        <v>49.07429</v>
      </c>
      <c r="F74" s="35">
        <v>2.018851603493668</v>
      </c>
      <c r="G74" s="34">
        <v>67</v>
      </c>
      <c r="H74" s="35">
        <v>1.5046036379968561</v>
      </c>
      <c r="I74" s="34">
        <v>200.5597</v>
      </c>
      <c r="J74" s="35">
        <v>10.617110576032736</v>
      </c>
      <c r="K74" s="34">
        <v>85</v>
      </c>
      <c r="L74" s="35">
        <v>0.31525851197982346</v>
      </c>
      <c r="M74" s="34">
        <v>249.63399</v>
      </c>
      <c r="N74" s="35">
        <v>5.778797862166478</v>
      </c>
      <c r="O74" s="7"/>
      <c r="P74" s="7"/>
      <c r="Q74" s="9"/>
      <c r="R74" s="9"/>
      <c r="T74" s="15"/>
      <c r="W74" s="15"/>
      <c r="Z74" s="15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</row>
    <row r="75" spans="1:43" ht="12">
      <c r="A75" s="64"/>
      <c r="B75" s="14" t="s">
        <v>12</v>
      </c>
      <c r="C75" s="34">
        <v>1</v>
      </c>
      <c r="D75" s="35">
        <v>0.004442667377493447</v>
      </c>
      <c r="E75" s="34">
        <v>6.6937</v>
      </c>
      <c r="F75" s="35">
        <v>0.27536999472240076</v>
      </c>
      <c r="G75" s="34">
        <v>12</v>
      </c>
      <c r="H75" s="35">
        <v>0.26948124859645184</v>
      </c>
      <c r="I75" s="34">
        <v>84.13013</v>
      </c>
      <c r="J75" s="35">
        <v>4.453630978636331</v>
      </c>
      <c r="K75" s="34">
        <v>13</v>
      </c>
      <c r="L75" s="35">
        <v>0.048216007714561235</v>
      </c>
      <c r="M75" s="34">
        <v>90.82383</v>
      </c>
      <c r="N75" s="35">
        <v>2.102488345588562</v>
      </c>
      <c r="O75" s="7"/>
      <c r="P75" s="7"/>
      <c r="Q75" s="9"/>
      <c r="R75" s="9"/>
      <c r="T75" s="15"/>
      <c r="W75" s="15"/>
      <c r="Z75" s="15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</row>
    <row r="76" spans="1:43" ht="12">
      <c r="A76" s="64"/>
      <c r="B76" s="14" t="s">
        <v>13</v>
      </c>
      <c r="C76" s="36">
        <v>1</v>
      </c>
      <c r="D76" s="37">
        <v>0.004442667377493447</v>
      </c>
      <c r="E76" s="36">
        <v>18.27507</v>
      </c>
      <c r="F76" s="37">
        <v>0.7518122905794261</v>
      </c>
      <c r="G76" s="36">
        <v>14</v>
      </c>
      <c r="H76" s="37">
        <v>0.3143947900291938</v>
      </c>
      <c r="I76" s="36">
        <v>539.00612</v>
      </c>
      <c r="J76" s="37">
        <v>28.53358664376926</v>
      </c>
      <c r="K76" s="36">
        <v>15</v>
      </c>
      <c r="L76" s="37">
        <v>0.055633855055262964</v>
      </c>
      <c r="M76" s="34">
        <v>557.28119</v>
      </c>
      <c r="N76" s="37">
        <v>12.900548316347427</v>
      </c>
      <c r="O76" s="7"/>
      <c r="P76" s="7"/>
      <c r="Q76" s="9"/>
      <c r="R76" s="9"/>
      <c r="T76" s="15"/>
      <c r="W76" s="15"/>
      <c r="Z76" s="15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</row>
    <row r="77" spans="1:43" ht="12">
      <c r="A77" s="65"/>
      <c r="B77" s="8" t="s">
        <v>14</v>
      </c>
      <c r="C77" s="39">
        <v>22509</v>
      </c>
      <c r="D77" s="38">
        <v>100</v>
      </c>
      <c r="E77" s="39">
        <v>2430.80224</v>
      </c>
      <c r="F77" s="38">
        <v>100</v>
      </c>
      <c r="G77" s="39">
        <v>4453</v>
      </c>
      <c r="H77" s="38">
        <v>100</v>
      </c>
      <c r="I77" s="39">
        <v>1889.02337</v>
      </c>
      <c r="J77" s="38">
        <v>100</v>
      </c>
      <c r="K77" s="39">
        <v>26962</v>
      </c>
      <c r="L77" s="38">
        <v>100</v>
      </c>
      <c r="M77" s="39">
        <v>4319.82561</v>
      </c>
      <c r="N77" s="38">
        <v>100</v>
      </c>
      <c r="O77" s="7"/>
      <c r="P77" s="7"/>
      <c r="Q77" s="9"/>
      <c r="R77" s="9"/>
      <c r="S77" s="9"/>
      <c r="T77" s="15"/>
      <c r="U77" s="15"/>
      <c r="V77" s="9"/>
      <c r="W77" s="15"/>
      <c r="X77" s="15"/>
      <c r="Y77" s="9"/>
      <c r="Z77" s="15"/>
      <c r="AA77" s="15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</row>
    <row r="78" spans="1:43" ht="12" customHeight="1">
      <c r="A78" s="63" t="s">
        <v>32</v>
      </c>
      <c r="B78" s="14" t="s">
        <v>16</v>
      </c>
      <c r="C78" s="32">
        <v>6245</v>
      </c>
      <c r="D78" s="33">
        <v>21.12795182353339</v>
      </c>
      <c r="E78" s="32">
        <v>233.32848</v>
      </c>
      <c r="F78" s="33">
        <v>5.953130901495963</v>
      </c>
      <c r="G78" s="32">
        <v>236</v>
      </c>
      <c r="H78" s="33">
        <v>7.3269171064886685</v>
      </c>
      <c r="I78" s="32">
        <v>7.11928</v>
      </c>
      <c r="J78" s="33">
        <v>0.30920656680621156</v>
      </c>
      <c r="K78" s="32">
        <v>6481</v>
      </c>
      <c r="L78" s="33">
        <v>19.77180511913115</v>
      </c>
      <c r="M78" s="32">
        <v>240.44776</v>
      </c>
      <c r="N78" s="33">
        <v>3.864564233704548</v>
      </c>
      <c r="O78" s="7"/>
      <c r="P78" s="7"/>
      <c r="Q78" s="9"/>
      <c r="R78" s="9"/>
      <c r="T78" s="15"/>
      <c r="W78" s="15"/>
      <c r="Z78" s="15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</row>
    <row r="79" spans="1:43" ht="12">
      <c r="A79" s="64"/>
      <c r="B79" s="14" t="s">
        <v>4</v>
      </c>
      <c r="C79" s="34">
        <v>12432</v>
      </c>
      <c r="D79" s="35">
        <v>42.059679274646456</v>
      </c>
      <c r="E79" s="34">
        <v>886.64864</v>
      </c>
      <c r="F79" s="35">
        <v>22.621908039487376</v>
      </c>
      <c r="G79" s="34">
        <v>495</v>
      </c>
      <c r="H79" s="35">
        <v>15.367898168270724</v>
      </c>
      <c r="I79" s="34">
        <v>38.54851</v>
      </c>
      <c r="J79" s="35">
        <v>1.6742497039862057</v>
      </c>
      <c r="K79" s="34">
        <v>12927</v>
      </c>
      <c r="L79" s="35">
        <v>39.43683455871137</v>
      </c>
      <c r="M79" s="34">
        <v>925.19715</v>
      </c>
      <c r="N79" s="35">
        <v>14.870106567078777</v>
      </c>
      <c r="O79" s="7"/>
      <c r="P79" s="7"/>
      <c r="Q79" s="9"/>
      <c r="R79" s="9"/>
      <c r="T79" s="15"/>
      <c r="W79" s="15"/>
      <c r="Z79" s="15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</row>
    <row r="80" spans="1:43" ht="12">
      <c r="A80" s="64"/>
      <c r="B80" s="14" t="s">
        <v>5</v>
      </c>
      <c r="C80" s="34">
        <v>4742</v>
      </c>
      <c r="D80" s="35">
        <v>16.04303403477908</v>
      </c>
      <c r="E80" s="34">
        <v>574.26173</v>
      </c>
      <c r="F80" s="35">
        <v>14.65168439964779</v>
      </c>
      <c r="G80" s="34">
        <v>498</v>
      </c>
      <c r="H80" s="35">
        <v>15.461036945048122</v>
      </c>
      <c r="I80" s="34">
        <v>61.94568</v>
      </c>
      <c r="J80" s="35">
        <v>2.6904421572513235</v>
      </c>
      <c r="K80" s="34">
        <v>5240</v>
      </c>
      <c r="L80" s="35">
        <v>15.985844595625247</v>
      </c>
      <c r="M80" s="34">
        <v>636.20741</v>
      </c>
      <c r="N80" s="35">
        <v>10.225357898546466</v>
      </c>
      <c r="O80" s="7"/>
      <c r="P80" s="7"/>
      <c r="Q80" s="9"/>
      <c r="R80" s="9"/>
      <c r="T80" s="15"/>
      <c r="W80" s="15"/>
      <c r="Z80" s="15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</row>
    <row r="81" spans="1:43" ht="12">
      <c r="A81" s="64"/>
      <c r="B81" s="14" t="s">
        <v>6</v>
      </c>
      <c r="C81" s="34">
        <v>2293</v>
      </c>
      <c r="D81" s="35">
        <v>7.757629068272549</v>
      </c>
      <c r="E81" s="34">
        <v>394.09415</v>
      </c>
      <c r="F81" s="35">
        <v>10.054897981008514</v>
      </c>
      <c r="G81" s="34">
        <v>383</v>
      </c>
      <c r="H81" s="35">
        <v>11.890717168581187</v>
      </c>
      <c r="I81" s="34">
        <v>66.2253</v>
      </c>
      <c r="J81" s="35">
        <v>2.876315814058641</v>
      </c>
      <c r="K81" s="34">
        <v>2676</v>
      </c>
      <c r="L81" s="35">
        <v>8.163763385094114</v>
      </c>
      <c r="M81" s="34">
        <v>460.31945</v>
      </c>
      <c r="N81" s="35">
        <v>7.3984223539805445</v>
      </c>
      <c r="O81" s="7"/>
      <c r="P81" s="7"/>
      <c r="Q81" s="9"/>
      <c r="R81" s="9"/>
      <c r="T81" s="15"/>
      <c r="W81" s="15"/>
      <c r="Z81" s="15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</row>
    <row r="82" spans="1:43" ht="12">
      <c r="A82" s="64"/>
      <c r="B82" s="14" t="s">
        <v>7</v>
      </c>
      <c r="C82" s="34">
        <v>1787</v>
      </c>
      <c r="D82" s="35">
        <v>6.045740577846945</v>
      </c>
      <c r="E82" s="34">
        <v>431.99929</v>
      </c>
      <c r="F82" s="35">
        <v>11.022007783718971</v>
      </c>
      <c r="G82" s="34">
        <v>446</v>
      </c>
      <c r="H82" s="35">
        <v>13.84663148090655</v>
      </c>
      <c r="I82" s="34">
        <v>110.1036</v>
      </c>
      <c r="J82" s="35">
        <v>4.782050452995864</v>
      </c>
      <c r="K82" s="34">
        <v>2233</v>
      </c>
      <c r="L82" s="35">
        <v>6.8122883553494615</v>
      </c>
      <c r="M82" s="34">
        <v>542.10289</v>
      </c>
      <c r="N82" s="35">
        <v>8.712875676953159</v>
      </c>
      <c r="O82" s="7"/>
      <c r="P82" s="7"/>
      <c r="Q82" s="9"/>
      <c r="R82" s="9"/>
      <c r="T82" s="15"/>
      <c r="W82" s="15"/>
      <c r="Z82" s="15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</row>
    <row r="83" spans="1:43" ht="12">
      <c r="A83" s="64"/>
      <c r="B83" s="14" t="s">
        <v>8</v>
      </c>
      <c r="C83" s="34">
        <v>1180</v>
      </c>
      <c r="D83" s="35">
        <v>3.992151025103187</v>
      </c>
      <c r="E83" s="34">
        <v>443.92687</v>
      </c>
      <c r="F83" s="35">
        <v>11.32632744961687</v>
      </c>
      <c r="G83" s="34">
        <v>470</v>
      </c>
      <c r="H83" s="35">
        <v>14.591741695125737</v>
      </c>
      <c r="I83" s="34">
        <v>180.26513</v>
      </c>
      <c r="J83" s="35">
        <v>7.829325713018087</v>
      </c>
      <c r="K83" s="34">
        <v>1650</v>
      </c>
      <c r="L83" s="35">
        <v>5.03371060740108</v>
      </c>
      <c r="M83" s="34">
        <v>624.192</v>
      </c>
      <c r="N83" s="35">
        <v>10.032241839826286</v>
      </c>
      <c r="O83" s="7"/>
      <c r="P83" s="7"/>
      <c r="Q83" s="9"/>
      <c r="R83" s="9"/>
      <c r="T83" s="15"/>
      <c r="W83" s="15"/>
      <c r="Z83" s="15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</row>
    <row r="84" spans="1:43" ht="12">
      <c r="A84" s="64"/>
      <c r="B84" s="14" t="s">
        <v>9</v>
      </c>
      <c r="C84" s="34">
        <v>629</v>
      </c>
      <c r="D84" s="35">
        <v>2.128019487110089</v>
      </c>
      <c r="E84" s="34">
        <v>423.77872</v>
      </c>
      <c r="F84" s="35">
        <v>10.812268581308228</v>
      </c>
      <c r="G84" s="34">
        <v>389</v>
      </c>
      <c r="H84" s="35">
        <v>12.076994722135982</v>
      </c>
      <c r="I84" s="34">
        <v>270.71654</v>
      </c>
      <c r="J84" s="35">
        <v>11.75783673504293</v>
      </c>
      <c r="K84" s="34">
        <v>1018</v>
      </c>
      <c r="L84" s="35">
        <v>3.1056469080813938</v>
      </c>
      <c r="M84" s="34">
        <v>694.49526</v>
      </c>
      <c r="N84" s="35">
        <v>11.162181516156943</v>
      </c>
      <c r="O84" s="7"/>
      <c r="P84" s="7"/>
      <c r="Q84" s="9"/>
      <c r="R84" s="9"/>
      <c r="T84" s="15"/>
      <c r="W84" s="15"/>
      <c r="Z84" s="15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</row>
    <row r="85" spans="1:43" ht="12">
      <c r="A85" s="64"/>
      <c r="B85" s="14" t="s">
        <v>10</v>
      </c>
      <c r="C85" s="34">
        <v>179</v>
      </c>
      <c r="D85" s="35">
        <v>0.6055890114351444</v>
      </c>
      <c r="E85" s="34">
        <v>239.63209</v>
      </c>
      <c r="F85" s="35">
        <v>6.11396088453952</v>
      </c>
      <c r="G85" s="34">
        <v>151</v>
      </c>
      <c r="H85" s="35">
        <v>4.687985097795716</v>
      </c>
      <c r="I85" s="34">
        <v>201.09698</v>
      </c>
      <c r="J85" s="35">
        <v>8.734100468150906</v>
      </c>
      <c r="K85" s="34">
        <v>330</v>
      </c>
      <c r="L85" s="35">
        <v>1.006742121480216</v>
      </c>
      <c r="M85" s="34">
        <v>440.72907</v>
      </c>
      <c r="N85" s="35">
        <v>7.0835586103021635</v>
      </c>
      <c r="O85" s="7"/>
      <c r="P85" s="7"/>
      <c r="Q85" s="9"/>
      <c r="R85" s="9"/>
      <c r="T85" s="15"/>
      <c r="W85" s="15"/>
      <c r="Z85" s="15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</row>
    <row r="86" spans="1:43" ht="12">
      <c r="A86" s="64"/>
      <c r="B86" s="14" t="s">
        <v>11</v>
      </c>
      <c r="C86" s="34">
        <v>56</v>
      </c>
      <c r="D86" s="35">
        <v>0.1894580147506597</v>
      </c>
      <c r="E86" s="34">
        <v>162.79425</v>
      </c>
      <c r="F86" s="35">
        <v>4.1535241658491895</v>
      </c>
      <c r="G86" s="34">
        <v>83</v>
      </c>
      <c r="H86" s="35">
        <v>2.5768394908413534</v>
      </c>
      <c r="I86" s="34">
        <v>257.52238</v>
      </c>
      <c r="J86" s="35">
        <v>11.184784275315003</v>
      </c>
      <c r="K86" s="34">
        <v>139</v>
      </c>
      <c r="L86" s="35">
        <v>0.42405198450227277</v>
      </c>
      <c r="M86" s="34">
        <v>420.31663</v>
      </c>
      <c r="N86" s="35">
        <v>6.755482418007254</v>
      </c>
      <c r="O86" s="7"/>
      <c r="P86" s="7"/>
      <c r="Q86" s="9"/>
      <c r="R86" s="9"/>
      <c r="T86" s="15"/>
      <c r="W86" s="15"/>
      <c r="Z86" s="15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</row>
    <row r="87" spans="1:43" ht="12">
      <c r="A87" s="64"/>
      <c r="B87" s="14" t="s">
        <v>12</v>
      </c>
      <c r="C87" s="34">
        <v>11</v>
      </c>
      <c r="D87" s="35">
        <v>0.037214967183165304</v>
      </c>
      <c r="E87" s="34">
        <v>75.11078</v>
      </c>
      <c r="F87" s="35">
        <v>1.9163725982077497</v>
      </c>
      <c r="G87" s="34">
        <v>42</v>
      </c>
      <c r="H87" s="35">
        <v>1.3039428748835766</v>
      </c>
      <c r="I87" s="34">
        <v>275.06563</v>
      </c>
      <c r="J87" s="35">
        <v>11.946727632385251</v>
      </c>
      <c r="K87" s="34">
        <v>53</v>
      </c>
      <c r="L87" s="35">
        <v>0.1616888861771256</v>
      </c>
      <c r="M87" s="34">
        <v>350.17641</v>
      </c>
      <c r="N87" s="35">
        <v>5.628163180114714</v>
      </c>
      <c r="O87" s="7"/>
      <c r="P87" s="7"/>
      <c r="Q87" s="9"/>
      <c r="R87" s="9"/>
      <c r="T87" s="15"/>
      <c r="W87" s="15"/>
      <c r="Z87" s="15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</row>
    <row r="88" spans="1:43" ht="12">
      <c r="A88" s="64"/>
      <c r="B88" s="14" t="s">
        <v>13</v>
      </c>
      <c r="C88" s="36">
        <v>4</v>
      </c>
      <c r="D88" s="37">
        <v>0.013532715339332837</v>
      </c>
      <c r="E88" s="36">
        <v>53.84965</v>
      </c>
      <c r="F88" s="37">
        <v>1.3739172151198262</v>
      </c>
      <c r="G88" s="36">
        <v>28</v>
      </c>
      <c r="H88" s="37">
        <v>0.8692952499223844</v>
      </c>
      <c r="I88" s="36">
        <v>833.8259</v>
      </c>
      <c r="J88" s="37">
        <v>36.214960480989575</v>
      </c>
      <c r="K88" s="36">
        <v>32</v>
      </c>
      <c r="L88" s="37">
        <v>0.0976234784465664</v>
      </c>
      <c r="M88" s="34">
        <v>887.67555</v>
      </c>
      <c r="N88" s="37">
        <v>14.267045705329146</v>
      </c>
      <c r="O88" s="7"/>
      <c r="P88" s="7"/>
      <c r="Q88" s="9"/>
      <c r="R88" s="9"/>
      <c r="T88" s="15"/>
      <c r="W88" s="15"/>
      <c r="Z88" s="15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1:43" ht="12">
      <c r="A89" s="65"/>
      <c r="B89" s="8" t="s">
        <v>14</v>
      </c>
      <c r="C89" s="39">
        <v>29558</v>
      </c>
      <c r="D89" s="38">
        <v>100</v>
      </c>
      <c r="E89" s="39">
        <v>3919.42465</v>
      </c>
      <c r="F89" s="38">
        <v>100</v>
      </c>
      <c r="G89" s="39">
        <v>3221</v>
      </c>
      <c r="H89" s="38">
        <v>100</v>
      </c>
      <c r="I89" s="39">
        <v>2302.43493</v>
      </c>
      <c r="J89" s="38">
        <v>100</v>
      </c>
      <c r="K89" s="39">
        <v>32779</v>
      </c>
      <c r="L89" s="38">
        <v>100</v>
      </c>
      <c r="M89" s="39">
        <v>6221.85958</v>
      </c>
      <c r="N89" s="38">
        <v>100</v>
      </c>
      <c r="O89" s="7"/>
      <c r="P89" s="7"/>
      <c r="Q89" s="9"/>
      <c r="R89" s="9"/>
      <c r="S89" s="9"/>
      <c r="T89" s="15"/>
      <c r="U89" s="15"/>
      <c r="V89" s="9"/>
      <c r="W89" s="15"/>
      <c r="X89" s="15"/>
      <c r="Y89" s="9"/>
      <c r="Z89" s="15"/>
      <c r="AA89" s="15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</row>
    <row r="90" spans="1:43" ht="12" customHeight="1">
      <c r="A90" s="63" t="s">
        <v>33</v>
      </c>
      <c r="B90" s="14" t="s">
        <v>16</v>
      </c>
      <c r="C90" s="32">
        <v>6825</v>
      </c>
      <c r="D90" s="33">
        <v>22.727272727272727</v>
      </c>
      <c r="E90" s="32">
        <v>256.66844</v>
      </c>
      <c r="F90" s="33">
        <v>6.568173339946091</v>
      </c>
      <c r="G90" s="32">
        <v>275</v>
      </c>
      <c r="H90" s="33">
        <v>6.88360450563204</v>
      </c>
      <c r="I90" s="32">
        <v>7.82838</v>
      </c>
      <c r="J90" s="33">
        <v>0.08491840381322313</v>
      </c>
      <c r="K90" s="32">
        <v>7100</v>
      </c>
      <c r="L90" s="33">
        <v>20.867009551800148</v>
      </c>
      <c r="M90" s="32">
        <v>264.49682</v>
      </c>
      <c r="N90" s="33">
        <v>2.0149884627648826</v>
      </c>
      <c r="O90" s="7"/>
      <c r="P90" s="7"/>
      <c r="Q90" s="9"/>
      <c r="R90" s="9"/>
      <c r="S90" s="9"/>
      <c r="T90" s="15"/>
      <c r="W90" s="15"/>
      <c r="Z90" s="15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</row>
    <row r="91" spans="1:43" ht="12">
      <c r="A91" s="64"/>
      <c r="B91" s="14" t="s">
        <v>4</v>
      </c>
      <c r="C91" s="34">
        <v>13409</v>
      </c>
      <c r="D91" s="35">
        <v>44.65201465201465</v>
      </c>
      <c r="E91" s="34">
        <v>948.40966</v>
      </c>
      <c r="F91" s="35">
        <v>24.26990651503292</v>
      </c>
      <c r="G91" s="34">
        <v>510</v>
      </c>
      <c r="H91" s="35">
        <v>12.76595744680851</v>
      </c>
      <c r="I91" s="34">
        <v>38.05885</v>
      </c>
      <c r="J91" s="35">
        <v>0.4128436270297159</v>
      </c>
      <c r="K91" s="34">
        <v>13919</v>
      </c>
      <c r="L91" s="35">
        <v>40.90815576781778</v>
      </c>
      <c r="M91" s="34">
        <v>986.46851</v>
      </c>
      <c r="N91" s="35">
        <v>7.515109884991677</v>
      </c>
      <c r="O91" s="7"/>
      <c r="P91" s="7"/>
      <c r="Q91" s="9"/>
      <c r="R91" s="9"/>
      <c r="T91" s="15"/>
      <c r="W91" s="15"/>
      <c r="Z91" s="15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</row>
    <row r="92" spans="1:43" ht="12">
      <c r="A92" s="64"/>
      <c r="B92" s="14" t="s">
        <v>5</v>
      </c>
      <c r="C92" s="34">
        <v>4538</v>
      </c>
      <c r="D92" s="35">
        <v>15.111555111555111</v>
      </c>
      <c r="E92" s="34">
        <v>546.83759</v>
      </c>
      <c r="F92" s="35">
        <v>13.993633498214159</v>
      </c>
      <c r="G92" s="34">
        <v>477</v>
      </c>
      <c r="H92" s="35">
        <v>11.939924906132665</v>
      </c>
      <c r="I92" s="34">
        <v>59.27892</v>
      </c>
      <c r="J92" s="35">
        <v>0.6430284766671711</v>
      </c>
      <c r="K92" s="34">
        <v>5015</v>
      </c>
      <c r="L92" s="35">
        <v>14.739162380602497</v>
      </c>
      <c r="M92" s="34">
        <v>606.11651</v>
      </c>
      <c r="N92" s="35">
        <v>4.61751402055161</v>
      </c>
      <c r="O92" s="7"/>
      <c r="P92" s="7"/>
      <c r="Q92" s="9"/>
      <c r="R92" s="9"/>
      <c r="T92" s="15"/>
      <c r="W92" s="15"/>
      <c r="Z92" s="15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</row>
    <row r="93" spans="1:43" ht="12">
      <c r="A93" s="64"/>
      <c r="B93" s="14" t="s">
        <v>6</v>
      </c>
      <c r="C93" s="34">
        <v>1872</v>
      </c>
      <c r="D93" s="35">
        <v>6.233766233766234</v>
      </c>
      <c r="E93" s="34">
        <v>320.93946</v>
      </c>
      <c r="F93" s="35">
        <v>8.212875743152118</v>
      </c>
      <c r="G93" s="34">
        <v>326</v>
      </c>
      <c r="H93" s="35">
        <v>8.160200250312892</v>
      </c>
      <c r="I93" s="34">
        <v>56.63951</v>
      </c>
      <c r="J93" s="35">
        <v>0.6143974592397264</v>
      </c>
      <c r="K93" s="34">
        <v>2198</v>
      </c>
      <c r="L93" s="35">
        <v>6.459955914768552</v>
      </c>
      <c r="M93" s="34">
        <v>377.57897</v>
      </c>
      <c r="N93" s="35">
        <v>2.876470379994163</v>
      </c>
      <c r="O93" s="7"/>
      <c r="P93" s="7"/>
      <c r="Q93" s="9"/>
      <c r="R93" s="9"/>
      <c r="T93" s="15"/>
      <c r="W93" s="15"/>
      <c r="Z93" s="15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</row>
    <row r="94" spans="1:43" ht="12">
      <c r="A94" s="64"/>
      <c r="B94" s="14" t="s">
        <v>7</v>
      </c>
      <c r="C94" s="34">
        <v>1482</v>
      </c>
      <c r="D94" s="35">
        <v>4.935064935064935</v>
      </c>
      <c r="E94" s="34">
        <v>357.29222</v>
      </c>
      <c r="F94" s="35">
        <v>9.143146831664046</v>
      </c>
      <c r="G94" s="34">
        <v>396</v>
      </c>
      <c r="H94" s="35">
        <v>9.912390488110137</v>
      </c>
      <c r="I94" s="34">
        <v>97.58869</v>
      </c>
      <c r="J94" s="35">
        <v>1.0585939600560332</v>
      </c>
      <c r="K94" s="34">
        <v>1878</v>
      </c>
      <c r="L94" s="35">
        <v>5.51947097722263</v>
      </c>
      <c r="M94" s="34">
        <v>454.88091</v>
      </c>
      <c r="N94" s="35">
        <v>3.4653716652698923</v>
      </c>
      <c r="O94" s="7"/>
      <c r="P94" s="7"/>
      <c r="Q94" s="9"/>
      <c r="R94" s="9"/>
      <c r="T94" s="15"/>
      <c r="W94" s="15"/>
      <c r="Z94" s="15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</row>
    <row r="95" spans="1:43" ht="12">
      <c r="A95" s="64"/>
      <c r="B95" s="14" t="s">
        <v>8</v>
      </c>
      <c r="C95" s="34">
        <v>1035</v>
      </c>
      <c r="D95" s="35">
        <v>3.4465534465534464</v>
      </c>
      <c r="E95" s="34">
        <v>391.9996</v>
      </c>
      <c r="F95" s="35">
        <v>10.031312466735418</v>
      </c>
      <c r="G95" s="34">
        <v>567</v>
      </c>
      <c r="H95" s="35">
        <v>14.192740926157697</v>
      </c>
      <c r="I95" s="34">
        <v>216.58607</v>
      </c>
      <c r="J95" s="35">
        <v>2.349418826446725</v>
      </c>
      <c r="K95" s="34">
        <v>1602</v>
      </c>
      <c r="L95" s="35">
        <v>4.708302718589272</v>
      </c>
      <c r="M95" s="34">
        <v>608.58567</v>
      </c>
      <c r="N95" s="35">
        <v>4.636324563955196</v>
      </c>
      <c r="O95" s="7"/>
      <c r="P95" s="7"/>
      <c r="Q95" s="9"/>
      <c r="R95" s="9"/>
      <c r="T95" s="15"/>
      <c r="W95" s="15"/>
      <c r="Z95" s="15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</row>
    <row r="96" spans="1:43" ht="12">
      <c r="A96" s="64"/>
      <c r="B96" s="14" t="s">
        <v>9</v>
      </c>
      <c r="C96" s="34">
        <v>552</v>
      </c>
      <c r="D96" s="35">
        <v>1.838161838161838</v>
      </c>
      <c r="E96" s="34">
        <v>374.14846</v>
      </c>
      <c r="F96" s="35">
        <v>9.574499849509687</v>
      </c>
      <c r="G96" s="34">
        <v>506</v>
      </c>
      <c r="H96" s="35">
        <v>12.665832290362953</v>
      </c>
      <c r="I96" s="34">
        <v>358.8098</v>
      </c>
      <c r="J96" s="35">
        <v>3.892191678040901</v>
      </c>
      <c r="K96" s="34">
        <v>1058</v>
      </c>
      <c r="L96" s="35">
        <v>3.109478324761205</v>
      </c>
      <c r="M96" s="34">
        <v>732.95826</v>
      </c>
      <c r="N96" s="35">
        <v>5.583819259483812</v>
      </c>
      <c r="O96" s="7"/>
      <c r="P96" s="7"/>
      <c r="Q96" s="9"/>
      <c r="R96" s="9"/>
      <c r="T96" s="15"/>
      <c r="W96" s="15"/>
      <c r="Z96" s="15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</row>
    <row r="97" spans="1:43" ht="12">
      <c r="A97" s="64"/>
      <c r="B97" s="14" t="s">
        <v>10</v>
      </c>
      <c r="C97" s="34">
        <v>207</v>
      </c>
      <c r="D97" s="35">
        <v>0.6893106893106893</v>
      </c>
      <c r="E97" s="34">
        <v>288.09271</v>
      </c>
      <c r="F97" s="35">
        <v>7.3723238324697045</v>
      </c>
      <c r="G97" s="34">
        <v>378</v>
      </c>
      <c r="H97" s="35">
        <v>9.461827284105132</v>
      </c>
      <c r="I97" s="34">
        <v>549.59705</v>
      </c>
      <c r="J97" s="35">
        <v>5.961757633949321</v>
      </c>
      <c r="K97" s="34">
        <v>585</v>
      </c>
      <c r="L97" s="35">
        <v>1.719324026451139</v>
      </c>
      <c r="M97" s="34">
        <v>837.68976</v>
      </c>
      <c r="N97" s="35">
        <v>6.381684293127923</v>
      </c>
      <c r="O97" s="7"/>
      <c r="P97" s="7"/>
      <c r="Q97" s="9"/>
      <c r="R97" s="9"/>
      <c r="T97" s="15"/>
      <c r="W97" s="15"/>
      <c r="Z97" s="15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</row>
    <row r="98" spans="1:43" ht="12">
      <c r="A98" s="64"/>
      <c r="B98" s="14" t="s">
        <v>11</v>
      </c>
      <c r="C98" s="34">
        <v>87</v>
      </c>
      <c r="D98" s="35">
        <v>0.2897102897102897</v>
      </c>
      <c r="E98" s="34">
        <v>251.54569</v>
      </c>
      <c r="F98" s="35">
        <v>6.437081609395935</v>
      </c>
      <c r="G98" s="34">
        <v>285</v>
      </c>
      <c r="H98" s="35">
        <v>7.133917396745932</v>
      </c>
      <c r="I98" s="34">
        <v>905.23837</v>
      </c>
      <c r="J98" s="35">
        <v>9.819579204239433</v>
      </c>
      <c r="K98" s="34">
        <v>372</v>
      </c>
      <c r="L98" s="35">
        <v>1.0933137398971344</v>
      </c>
      <c r="M98" s="34">
        <v>1156.78406</v>
      </c>
      <c r="N98" s="35">
        <v>8.812607027979844</v>
      </c>
      <c r="O98" s="7"/>
      <c r="P98" s="7"/>
      <c r="Q98" s="9"/>
      <c r="R98" s="9"/>
      <c r="T98" s="15"/>
      <c r="W98" s="15"/>
      <c r="Z98" s="15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</row>
    <row r="99" spans="1:43" ht="12">
      <c r="A99" s="64"/>
      <c r="B99" s="14" t="s">
        <v>12</v>
      </c>
      <c r="C99" s="34">
        <v>19</v>
      </c>
      <c r="D99" s="35">
        <v>0.06327006327006326</v>
      </c>
      <c r="E99" s="34">
        <v>122.28406</v>
      </c>
      <c r="F99" s="35">
        <v>3.129262416494868</v>
      </c>
      <c r="G99" s="34">
        <v>130</v>
      </c>
      <c r="H99" s="35">
        <v>3.254067584480601</v>
      </c>
      <c r="I99" s="34">
        <v>940.69949</v>
      </c>
      <c r="J99" s="35">
        <v>10.204243937917303</v>
      </c>
      <c r="K99" s="34">
        <v>149</v>
      </c>
      <c r="L99" s="35">
        <v>0.43791329904481996</v>
      </c>
      <c r="M99" s="34">
        <v>1062.98355</v>
      </c>
      <c r="N99" s="35">
        <v>8.0980164122913</v>
      </c>
      <c r="O99" s="7"/>
      <c r="P99" s="7"/>
      <c r="Q99" s="9"/>
      <c r="R99" s="9"/>
      <c r="T99" s="15"/>
      <c r="W99" s="15"/>
      <c r="Z99" s="15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</row>
    <row r="100" spans="1:43" ht="12">
      <c r="A100" s="64"/>
      <c r="B100" s="14" t="s">
        <v>13</v>
      </c>
      <c r="C100" s="36">
        <v>4</v>
      </c>
      <c r="D100" s="37">
        <v>0.01332001332001332</v>
      </c>
      <c r="E100" s="36">
        <v>49.54195</v>
      </c>
      <c r="F100" s="37">
        <v>1.2677838973850553</v>
      </c>
      <c r="G100" s="36">
        <v>145</v>
      </c>
      <c r="H100" s="37">
        <v>3.6295369211514394</v>
      </c>
      <c r="I100" s="36">
        <v>5988.38324</v>
      </c>
      <c r="J100" s="37">
        <v>64.95902679260045</v>
      </c>
      <c r="K100" s="36">
        <v>149</v>
      </c>
      <c r="L100" s="37">
        <v>0.43791329904481996</v>
      </c>
      <c r="M100" s="34">
        <v>6037.92519</v>
      </c>
      <c r="N100" s="37">
        <v>45.9980940295897</v>
      </c>
      <c r="O100" s="7"/>
      <c r="P100" s="7"/>
      <c r="Q100" s="9"/>
      <c r="R100" s="9"/>
      <c r="T100" s="15"/>
      <c r="W100" s="15"/>
      <c r="Z100" s="15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</row>
    <row r="101" spans="1:43" ht="12">
      <c r="A101" s="65"/>
      <c r="B101" s="8" t="s">
        <v>14</v>
      </c>
      <c r="C101" s="39">
        <v>30030</v>
      </c>
      <c r="D101" s="38">
        <v>100</v>
      </c>
      <c r="E101" s="39">
        <v>3907.75984</v>
      </c>
      <c r="F101" s="38">
        <v>100</v>
      </c>
      <c r="G101" s="39">
        <v>3995</v>
      </c>
      <c r="H101" s="38">
        <v>100</v>
      </c>
      <c r="I101" s="39">
        <v>9218.70837</v>
      </c>
      <c r="J101" s="38">
        <v>100</v>
      </c>
      <c r="K101" s="39">
        <v>34025</v>
      </c>
      <c r="L101" s="38">
        <v>100</v>
      </c>
      <c r="M101" s="39">
        <v>13126.46821</v>
      </c>
      <c r="N101" s="38">
        <v>100</v>
      </c>
      <c r="O101" s="7"/>
      <c r="P101" s="7"/>
      <c r="Q101" s="9"/>
      <c r="R101" s="9"/>
      <c r="S101" s="9"/>
      <c r="T101" s="15"/>
      <c r="U101" s="15"/>
      <c r="V101" s="9"/>
      <c r="W101" s="15"/>
      <c r="X101" s="15"/>
      <c r="Y101" s="9"/>
      <c r="Z101" s="15"/>
      <c r="AA101" s="15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</row>
    <row r="102" spans="1:43" ht="12" customHeight="1">
      <c r="A102" s="63" t="s">
        <v>34</v>
      </c>
      <c r="B102" s="14" t="s">
        <v>16</v>
      </c>
      <c r="C102" s="32">
        <v>7496</v>
      </c>
      <c r="D102" s="33">
        <v>18.0040831031584</v>
      </c>
      <c r="E102" s="32">
        <v>287.15504</v>
      </c>
      <c r="F102" s="33">
        <v>4.941191033310301</v>
      </c>
      <c r="G102" s="32">
        <v>276</v>
      </c>
      <c r="H102" s="33">
        <v>7.677329624478443</v>
      </c>
      <c r="I102" s="32">
        <v>7.94581</v>
      </c>
      <c r="J102" s="33">
        <v>0.12915518236678883</v>
      </c>
      <c r="K102" s="32">
        <v>7772</v>
      </c>
      <c r="L102" s="33">
        <v>17.18328543002432</v>
      </c>
      <c r="M102" s="32">
        <v>295.10085</v>
      </c>
      <c r="N102" s="33">
        <v>2.466656815949335</v>
      </c>
      <c r="O102" s="7"/>
      <c r="P102" s="7"/>
      <c r="Q102" s="9"/>
      <c r="R102" s="9"/>
      <c r="S102" s="9"/>
      <c r="T102" s="15"/>
      <c r="W102" s="15"/>
      <c r="Z102" s="15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</row>
    <row r="103" spans="1:43" ht="12">
      <c r="A103" s="64"/>
      <c r="B103" s="14" t="s">
        <v>4</v>
      </c>
      <c r="C103" s="34">
        <v>17403</v>
      </c>
      <c r="D103" s="35">
        <v>41.798967215083465</v>
      </c>
      <c r="E103" s="34">
        <v>1224.79949</v>
      </c>
      <c r="F103" s="35">
        <v>21.07561217658248</v>
      </c>
      <c r="G103" s="34">
        <v>518</v>
      </c>
      <c r="H103" s="35">
        <v>14.408901251738525</v>
      </c>
      <c r="I103" s="34">
        <v>40.00957</v>
      </c>
      <c r="J103" s="35">
        <v>0.6503356246583801</v>
      </c>
      <c r="K103" s="34">
        <v>17921</v>
      </c>
      <c r="L103" s="35">
        <v>39.621932345788196</v>
      </c>
      <c r="M103" s="34">
        <v>1264.80906</v>
      </c>
      <c r="N103" s="35">
        <v>10.57214809351946</v>
      </c>
      <c r="O103" s="7"/>
      <c r="P103" s="7"/>
      <c r="Q103" s="9"/>
      <c r="R103" s="9"/>
      <c r="T103" s="15"/>
      <c r="W103" s="15"/>
      <c r="Z103" s="15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</row>
    <row r="104" spans="1:43" ht="12">
      <c r="A104" s="64"/>
      <c r="B104" s="14" t="s">
        <v>5</v>
      </c>
      <c r="C104" s="34">
        <v>7056</v>
      </c>
      <c r="D104" s="35">
        <v>16.947279932748888</v>
      </c>
      <c r="E104" s="34">
        <v>859.73232</v>
      </c>
      <c r="F104" s="35">
        <v>14.793756120843508</v>
      </c>
      <c r="G104" s="34">
        <v>483</v>
      </c>
      <c r="H104" s="35">
        <v>13.435326842837274</v>
      </c>
      <c r="I104" s="34">
        <v>60.24979</v>
      </c>
      <c r="J104" s="35">
        <v>0.979330315601648</v>
      </c>
      <c r="K104" s="34">
        <v>7539</v>
      </c>
      <c r="L104" s="35">
        <v>16.668140614636304</v>
      </c>
      <c r="M104" s="34">
        <v>919.98211</v>
      </c>
      <c r="N104" s="35">
        <v>7.689846173546946</v>
      </c>
      <c r="O104" s="7"/>
      <c r="P104" s="7"/>
      <c r="Q104" s="9"/>
      <c r="R104" s="9"/>
      <c r="T104" s="15"/>
      <c r="W104" s="15"/>
      <c r="Z104" s="15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</row>
    <row r="105" spans="1:43" ht="12">
      <c r="A105" s="64"/>
      <c r="B105" s="14" t="s">
        <v>6</v>
      </c>
      <c r="C105" s="34">
        <v>3570</v>
      </c>
      <c r="D105" s="35">
        <v>8.574516632640806</v>
      </c>
      <c r="E105" s="34">
        <v>614.49902</v>
      </c>
      <c r="F105" s="35">
        <v>10.573929148525366</v>
      </c>
      <c r="G105" s="34">
        <v>415</v>
      </c>
      <c r="H105" s="35">
        <v>11.543810848400556</v>
      </c>
      <c r="I105" s="34">
        <v>72.22362</v>
      </c>
      <c r="J105" s="35">
        <v>1.1739589560145105</v>
      </c>
      <c r="K105" s="34">
        <v>3985</v>
      </c>
      <c r="L105" s="35">
        <v>8.810523988503206</v>
      </c>
      <c r="M105" s="34">
        <v>686.72264</v>
      </c>
      <c r="N105" s="35">
        <v>5.740102343394543</v>
      </c>
      <c r="O105" s="7"/>
      <c r="P105" s="7"/>
      <c r="Q105" s="9"/>
      <c r="R105" s="9"/>
      <c r="T105" s="15"/>
      <c r="W105" s="15"/>
      <c r="Z105" s="15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</row>
    <row r="106" spans="1:43" ht="12">
      <c r="A106" s="64"/>
      <c r="B106" s="14" t="s">
        <v>7</v>
      </c>
      <c r="C106" s="34">
        <v>2989</v>
      </c>
      <c r="D106" s="35">
        <v>7.179056082622793</v>
      </c>
      <c r="E106" s="34">
        <v>720.81531</v>
      </c>
      <c r="F106" s="35">
        <v>12.403355854192164</v>
      </c>
      <c r="G106" s="34">
        <v>491</v>
      </c>
      <c r="H106" s="35">
        <v>13.657858136300417</v>
      </c>
      <c r="I106" s="34">
        <v>119.91706</v>
      </c>
      <c r="J106" s="35">
        <v>1.9491920588573297</v>
      </c>
      <c r="K106" s="34">
        <v>3480</v>
      </c>
      <c r="L106" s="35">
        <v>7.694008401503427</v>
      </c>
      <c r="M106" s="34">
        <v>840.73237</v>
      </c>
      <c r="N106" s="35">
        <v>7.027422085872469</v>
      </c>
      <c r="O106" s="7"/>
      <c r="P106" s="7"/>
      <c r="Q106" s="9"/>
      <c r="R106" s="9"/>
      <c r="T106" s="15"/>
      <c r="W106" s="15"/>
      <c r="Z106" s="15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1:43" ht="12">
      <c r="A107" s="64"/>
      <c r="B107" s="14" t="s">
        <v>8</v>
      </c>
      <c r="C107" s="34">
        <v>1857</v>
      </c>
      <c r="D107" s="35">
        <v>4.460189744205596</v>
      </c>
      <c r="E107" s="34">
        <v>695.72192</v>
      </c>
      <c r="F107" s="35">
        <v>11.971563907711412</v>
      </c>
      <c r="G107" s="34">
        <v>502</v>
      </c>
      <c r="H107" s="35">
        <v>13.96383866481224</v>
      </c>
      <c r="I107" s="34">
        <v>192.55606</v>
      </c>
      <c r="J107" s="35">
        <v>3.1299028097991686</v>
      </c>
      <c r="K107" s="34">
        <v>2359</v>
      </c>
      <c r="L107" s="35">
        <v>5.215564890559364</v>
      </c>
      <c r="M107" s="34">
        <v>888.27798</v>
      </c>
      <c r="N107" s="35">
        <v>7.424841147779504</v>
      </c>
      <c r="O107" s="7"/>
      <c r="P107" s="7"/>
      <c r="Q107" s="9"/>
      <c r="R107" s="9"/>
      <c r="T107" s="15"/>
      <c r="W107" s="15"/>
      <c r="Z107" s="15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</row>
    <row r="108" spans="1:43" ht="12">
      <c r="A108" s="64"/>
      <c r="B108" s="14" t="s">
        <v>9</v>
      </c>
      <c r="C108" s="34">
        <v>898</v>
      </c>
      <c r="D108" s="35">
        <v>2.1568391977903207</v>
      </c>
      <c r="E108" s="34">
        <v>603.74686</v>
      </c>
      <c r="F108" s="35">
        <v>10.388912453081964</v>
      </c>
      <c r="G108" s="34">
        <v>436</v>
      </c>
      <c r="H108" s="35">
        <v>12.127955493741307</v>
      </c>
      <c r="I108" s="34">
        <v>301.11233</v>
      </c>
      <c r="J108" s="35">
        <v>4.894430887982308</v>
      </c>
      <c r="K108" s="34">
        <v>1334</v>
      </c>
      <c r="L108" s="35">
        <v>2.9493698872429803</v>
      </c>
      <c r="M108" s="34">
        <v>904.85919</v>
      </c>
      <c r="N108" s="35">
        <v>7.563438358404913</v>
      </c>
      <c r="O108" s="7"/>
      <c r="P108" s="7"/>
      <c r="Q108" s="9"/>
      <c r="R108" s="9"/>
      <c r="T108" s="15"/>
      <c r="W108" s="15"/>
      <c r="Z108" s="15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1:43" ht="12">
      <c r="A109" s="64"/>
      <c r="B109" s="14" t="s">
        <v>10</v>
      </c>
      <c r="C109" s="34">
        <v>244</v>
      </c>
      <c r="D109" s="35">
        <v>0.5860453944998198</v>
      </c>
      <c r="E109" s="34">
        <v>329.76592</v>
      </c>
      <c r="F109" s="35">
        <v>5.674413400493761</v>
      </c>
      <c r="G109" s="34">
        <v>237</v>
      </c>
      <c r="H109" s="35">
        <v>6.592489568845619</v>
      </c>
      <c r="I109" s="34">
        <v>319.77763</v>
      </c>
      <c r="J109" s="35">
        <v>5.197826039065813</v>
      </c>
      <c r="K109" s="34">
        <v>481</v>
      </c>
      <c r="L109" s="35">
        <v>1.0634534600928587</v>
      </c>
      <c r="M109" s="34">
        <v>649.54355</v>
      </c>
      <c r="N109" s="35">
        <v>5.429333818806106</v>
      </c>
      <c r="O109" s="7"/>
      <c r="P109" s="7"/>
      <c r="Q109" s="9"/>
      <c r="R109" s="9"/>
      <c r="T109" s="15"/>
      <c r="W109" s="15"/>
      <c r="Z109" s="15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</row>
    <row r="110" spans="1:43" ht="12">
      <c r="A110" s="64"/>
      <c r="B110" s="14" t="s">
        <v>11</v>
      </c>
      <c r="C110" s="34">
        <v>100</v>
      </c>
      <c r="D110" s="35">
        <v>0.24018253872943437</v>
      </c>
      <c r="E110" s="34">
        <v>285.42477</v>
      </c>
      <c r="F110" s="35">
        <v>4.911417588939602</v>
      </c>
      <c r="G110" s="34">
        <v>127</v>
      </c>
      <c r="H110" s="35">
        <v>3.532684283727399</v>
      </c>
      <c r="I110" s="34">
        <v>402.83331</v>
      </c>
      <c r="J110" s="35">
        <v>6.547854733056439</v>
      </c>
      <c r="K110" s="34">
        <v>227</v>
      </c>
      <c r="L110" s="35">
        <v>0.5018792836612868</v>
      </c>
      <c r="M110" s="34">
        <v>688.25808</v>
      </c>
      <c r="N110" s="35">
        <v>5.752936611887776</v>
      </c>
      <c r="O110" s="7"/>
      <c r="P110" s="7"/>
      <c r="Q110" s="9"/>
      <c r="R110" s="9"/>
      <c r="T110" s="15"/>
      <c r="W110" s="15"/>
      <c r="Z110" s="15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</row>
    <row r="111" spans="1:43" ht="12">
      <c r="A111" s="64"/>
      <c r="B111" s="14" t="s">
        <v>12</v>
      </c>
      <c r="C111" s="34">
        <v>17</v>
      </c>
      <c r="D111" s="35">
        <v>0.04083103158400384</v>
      </c>
      <c r="E111" s="34">
        <v>114.37614</v>
      </c>
      <c r="F111" s="35">
        <v>1.9681157516603005</v>
      </c>
      <c r="G111" s="34">
        <v>56</v>
      </c>
      <c r="H111" s="35">
        <v>1.5577190542420027</v>
      </c>
      <c r="I111" s="34">
        <v>384.40775</v>
      </c>
      <c r="J111" s="35">
        <v>6.248356436216946</v>
      </c>
      <c r="K111" s="34">
        <v>73</v>
      </c>
      <c r="L111" s="35">
        <v>0.16139730267521557</v>
      </c>
      <c r="M111" s="34">
        <v>498.78389</v>
      </c>
      <c r="N111" s="35">
        <v>4.169180407153092</v>
      </c>
      <c r="O111" s="7"/>
      <c r="P111" s="7"/>
      <c r="Q111" s="9"/>
      <c r="R111" s="9"/>
      <c r="T111" s="15"/>
      <c r="W111" s="15"/>
      <c r="Z111" s="15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</row>
    <row r="112" spans="1:43" ht="12">
      <c r="A112" s="64"/>
      <c r="B112" s="14" t="s">
        <v>13</v>
      </c>
      <c r="C112" s="36">
        <v>5</v>
      </c>
      <c r="D112" s="37">
        <v>0.012009126936471718</v>
      </c>
      <c r="E112" s="36">
        <v>75.41713</v>
      </c>
      <c r="F112" s="37">
        <v>1.2977325646591378</v>
      </c>
      <c r="G112" s="36">
        <v>54</v>
      </c>
      <c r="H112" s="37">
        <v>1.502086230876217</v>
      </c>
      <c r="I112" s="36">
        <v>4251.1089</v>
      </c>
      <c r="J112" s="37">
        <v>69.09965695638067</v>
      </c>
      <c r="K112" s="36">
        <v>59</v>
      </c>
      <c r="L112" s="37">
        <v>0.13044439531284546</v>
      </c>
      <c r="M112" s="34">
        <v>4326.52603</v>
      </c>
      <c r="N112" s="37">
        <v>36.16409414368586</v>
      </c>
      <c r="O112" s="7"/>
      <c r="P112" s="7"/>
      <c r="Q112" s="9"/>
      <c r="R112" s="9"/>
      <c r="T112" s="15"/>
      <c r="W112" s="15"/>
      <c r="Z112" s="15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</row>
    <row r="113" spans="1:43" ht="12">
      <c r="A113" s="65"/>
      <c r="B113" s="8" t="s">
        <v>14</v>
      </c>
      <c r="C113" s="39">
        <v>41635</v>
      </c>
      <c r="D113" s="38">
        <v>100</v>
      </c>
      <c r="E113" s="39">
        <v>5811.45392</v>
      </c>
      <c r="F113" s="38">
        <v>100</v>
      </c>
      <c r="G113" s="39">
        <v>3595</v>
      </c>
      <c r="H113" s="38">
        <v>100</v>
      </c>
      <c r="I113" s="39">
        <v>6152.14183</v>
      </c>
      <c r="J113" s="38">
        <v>100</v>
      </c>
      <c r="K113" s="39">
        <v>45230</v>
      </c>
      <c r="L113" s="38">
        <v>100</v>
      </c>
      <c r="M113" s="39">
        <v>11963.59575</v>
      </c>
      <c r="N113" s="38">
        <v>100</v>
      </c>
      <c r="O113" s="7"/>
      <c r="P113" s="7"/>
      <c r="Q113" s="9"/>
      <c r="R113" s="9"/>
      <c r="S113" s="9"/>
      <c r="T113" s="15"/>
      <c r="U113" s="15"/>
      <c r="V113" s="9"/>
      <c r="W113" s="15"/>
      <c r="X113" s="15"/>
      <c r="Y113" s="9"/>
      <c r="Z113" s="15"/>
      <c r="AA113" s="15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</row>
    <row r="114" spans="1:43" ht="12" customHeight="1">
      <c r="A114" s="63" t="s">
        <v>35</v>
      </c>
      <c r="B114" s="31" t="s">
        <v>16</v>
      </c>
      <c r="C114" s="32">
        <v>3288</v>
      </c>
      <c r="D114" s="33">
        <v>9.016618219711512</v>
      </c>
      <c r="E114" s="32">
        <v>117.73123</v>
      </c>
      <c r="F114" s="33">
        <v>1.9069793825335568</v>
      </c>
      <c r="G114" s="32">
        <v>155</v>
      </c>
      <c r="H114" s="33">
        <v>5.461592670894997</v>
      </c>
      <c r="I114" s="32">
        <v>4.15944</v>
      </c>
      <c r="J114" s="33">
        <v>0.20218747202686616</v>
      </c>
      <c r="K114" s="32">
        <v>3443</v>
      </c>
      <c r="L114" s="33">
        <v>8.75992265418278</v>
      </c>
      <c r="M114" s="32">
        <v>121.89067</v>
      </c>
      <c r="N114" s="33">
        <v>1.480887240848815</v>
      </c>
      <c r="O114" s="7"/>
      <c r="P114" s="7"/>
      <c r="Q114" s="9"/>
      <c r="R114" s="9"/>
      <c r="S114" s="9"/>
      <c r="T114" s="15"/>
      <c r="W114" s="15"/>
      <c r="Z114" s="15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1:43" ht="12">
      <c r="A115" s="64"/>
      <c r="B115" s="14" t="s">
        <v>4</v>
      </c>
      <c r="C115" s="34">
        <v>13130</v>
      </c>
      <c r="D115" s="35">
        <v>36.0061427082762</v>
      </c>
      <c r="E115" s="34">
        <v>968.46057</v>
      </c>
      <c r="F115" s="35">
        <v>15.686868639584388</v>
      </c>
      <c r="G115" s="34">
        <v>399</v>
      </c>
      <c r="H115" s="35">
        <v>14.059196617336152</v>
      </c>
      <c r="I115" s="34">
        <v>30.41564</v>
      </c>
      <c r="J115" s="35">
        <v>1.4784830077316253</v>
      </c>
      <c r="K115" s="34">
        <v>13529</v>
      </c>
      <c r="L115" s="35">
        <v>34.42143293303481</v>
      </c>
      <c r="M115" s="34">
        <v>998.87621</v>
      </c>
      <c r="N115" s="35">
        <v>12.135654308704854</v>
      </c>
      <c r="O115" s="7"/>
      <c r="P115" s="7"/>
      <c r="Q115" s="9"/>
      <c r="R115" s="9"/>
      <c r="T115" s="15"/>
      <c r="W115" s="15"/>
      <c r="Z115" s="15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</row>
    <row r="116" spans="1:43" ht="12">
      <c r="A116" s="64"/>
      <c r="B116" s="14" t="s">
        <v>5</v>
      </c>
      <c r="C116" s="34">
        <v>7811</v>
      </c>
      <c r="D116" s="35">
        <v>21.419952832775735</v>
      </c>
      <c r="E116" s="34">
        <v>949.74404</v>
      </c>
      <c r="F116" s="35">
        <v>15.383703227802222</v>
      </c>
      <c r="G116" s="34">
        <v>468</v>
      </c>
      <c r="H116" s="35">
        <v>16.49048625792812</v>
      </c>
      <c r="I116" s="34">
        <v>58.27356</v>
      </c>
      <c r="J116" s="35">
        <v>2.8326370334482305</v>
      </c>
      <c r="K116" s="34">
        <v>8279</v>
      </c>
      <c r="L116" s="35">
        <v>21.06401384083045</v>
      </c>
      <c r="M116" s="34">
        <v>1008.0176</v>
      </c>
      <c r="N116" s="35">
        <v>12.246715867515082</v>
      </c>
      <c r="O116" s="7"/>
      <c r="P116" s="7"/>
      <c r="Q116" s="9"/>
      <c r="R116" s="9"/>
      <c r="T116" s="15"/>
      <c r="W116" s="15"/>
      <c r="Z116" s="15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</row>
    <row r="117" spans="1:43" ht="12">
      <c r="A117" s="64"/>
      <c r="B117" s="14" t="s">
        <v>6</v>
      </c>
      <c r="C117" s="34">
        <v>4732</v>
      </c>
      <c r="D117" s="35">
        <v>12.97647123347776</v>
      </c>
      <c r="E117" s="34">
        <v>819.73655</v>
      </c>
      <c r="F117" s="35">
        <v>13.277876226717314</v>
      </c>
      <c r="G117" s="34">
        <v>335</v>
      </c>
      <c r="H117" s="35">
        <v>11.804087385482735</v>
      </c>
      <c r="I117" s="34">
        <v>58.23212</v>
      </c>
      <c r="J117" s="35">
        <v>2.830622664004076</v>
      </c>
      <c r="K117" s="34">
        <v>5067</v>
      </c>
      <c r="L117" s="35">
        <v>12.891817626704661</v>
      </c>
      <c r="M117" s="34">
        <v>877.96867</v>
      </c>
      <c r="N117" s="35">
        <v>10.66671141661625</v>
      </c>
      <c r="O117" s="7"/>
      <c r="P117" s="7"/>
      <c r="Q117" s="9"/>
      <c r="R117" s="9"/>
      <c r="T117" s="15"/>
      <c r="W117" s="15"/>
      <c r="Z117" s="15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</row>
    <row r="118" spans="1:43" ht="12">
      <c r="A118" s="64"/>
      <c r="B118" s="14" t="s">
        <v>7</v>
      </c>
      <c r="C118" s="34">
        <v>3964</v>
      </c>
      <c r="D118" s="35">
        <v>10.870399824494049</v>
      </c>
      <c r="E118" s="34">
        <v>957.05636</v>
      </c>
      <c r="F118" s="35">
        <v>15.50214625671212</v>
      </c>
      <c r="G118" s="34">
        <v>446</v>
      </c>
      <c r="H118" s="35">
        <v>15.715292459478507</v>
      </c>
      <c r="I118" s="34">
        <v>110.16595</v>
      </c>
      <c r="J118" s="35">
        <v>5.3550898519844345</v>
      </c>
      <c r="K118" s="34">
        <v>4410</v>
      </c>
      <c r="L118" s="35">
        <v>11.220232037451659</v>
      </c>
      <c r="M118" s="34">
        <v>1067.22231</v>
      </c>
      <c r="N118" s="35">
        <v>12.966012099434671</v>
      </c>
      <c r="O118" s="7"/>
      <c r="P118" s="7"/>
      <c r="Q118" s="9"/>
      <c r="R118" s="9"/>
      <c r="T118" s="15"/>
      <c r="W118" s="15"/>
      <c r="Z118" s="15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</row>
    <row r="119" spans="1:43" ht="12">
      <c r="A119" s="64"/>
      <c r="B119" s="14" t="s">
        <v>8</v>
      </c>
      <c r="C119" s="34">
        <v>2363</v>
      </c>
      <c r="D119" s="35">
        <v>6.480008775297537</v>
      </c>
      <c r="E119" s="34">
        <v>885.67665</v>
      </c>
      <c r="F119" s="35">
        <v>14.345956558352352</v>
      </c>
      <c r="G119" s="34">
        <v>429</v>
      </c>
      <c r="H119" s="35">
        <v>15.116279069767442</v>
      </c>
      <c r="I119" s="34">
        <v>167.95715</v>
      </c>
      <c r="J119" s="35">
        <v>8.164279702877591</v>
      </c>
      <c r="K119" s="34">
        <v>2792</v>
      </c>
      <c r="L119" s="35">
        <v>7.10360268674944</v>
      </c>
      <c r="M119" s="34">
        <v>1053.6338</v>
      </c>
      <c r="N119" s="35">
        <v>12.800921111903415</v>
      </c>
      <c r="O119" s="7"/>
      <c r="P119" s="7"/>
      <c r="Q119" s="9"/>
      <c r="R119" s="9"/>
      <c r="T119" s="15"/>
      <c r="W119" s="15"/>
      <c r="Z119" s="15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</row>
    <row r="120" spans="1:43" ht="12">
      <c r="A120" s="64"/>
      <c r="B120" s="14" t="s">
        <v>9</v>
      </c>
      <c r="C120" s="34">
        <v>823</v>
      </c>
      <c r="D120" s="35">
        <v>2.2568968354083254</v>
      </c>
      <c r="E120" s="34">
        <v>549.21359</v>
      </c>
      <c r="F120" s="35">
        <v>8.8960167386108</v>
      </c>
      <c r="G120" s="34">
        <v>326</v>
      </c>
      <c r="H120" s="35">
        <v>11.486962649753348</v>
      </c>
      <c r="I120" s="34">
        <v>228.31106</v>
      </c>
      <c r="J120" s="35">
        <v>11.098041096199047</v>
      </c>
      <c r="K120" s="34">
        <v>1149</v>
      </c>
      <c r="L120" s="35">
        <v>2.9233665784652962</v>
      </c>
      <c r="M120" s="34">
        <v>777.52465</v>
      </c>
      <c r="N120" s="35">
        <v>9.446386123158078</v>
      </c>
      <c r="O120" s="7"/>
      <c r="P120" s="7"/>
      <c r="Q120" s="9"/>
      <c r="R120" s="9"/>
      <c r="T120" s="15"/>
      <c r="W120" s="15"/>
      <c r="Z120" s="15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</row>
    <row r="121" spans="1:43" ht="12">
      <c r="A121" s="64"/>
      <c r="B121" s="14" t="s">
        <v>10</v>
      </c>
      <c r="C121" s="34">
        <v>239</v>
      </c>
      <c r="D121" s="35">
        <v>0.6554050348269621</v>
      </c>
      <c r="E121" s="34">
        <v>325.75644</v>
      </c>
      <c r="F121" s="35">
        <v>5.27651681552575</v>
      </c>
      <c r="G121" s="34">
        <v>155</v>
      </c>
      <c r="H121" s="35">
        <v>5.461592670894997</v>
      </c>
      <c r="I121" s="34">
        <v>216.54087</v>
      </c>
      <c r="J121" s="35">
        <v>10.525900384618666</v>
      </c>
      <c r="K121" s="34">
        <v>394</v>
      </c>
      <c r="L121" s="35">
        <v>1.0024424994911458</v>
      </c>
      <c r="M121" s="34">
        <v>542.29731</v>
      </c>
      <c r="N121" s="35">
        <v>6.588536818491805</v>
      </c>
      <c r="O121" s="7"/>
      <c r="P121" s="7"/>
      <c r="Q121" s="9"/>
      <c r="R121" s="9"/>
      <c r="T121" s="15"/>
      <c r="W121" s="15"/>
      <c r="Z121" s="15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</row>
    <row r="122" spans="1:43" ht="12">
      <c r="A122" s="64"/>
      <c r="B122" s="14" t="s">
        <v>11</v>
      </c>
      <c r="C122" s="34">
        <v>89</v>
      </c>
      <c r="D122" s="35">
        <v>0.24406296275983108</v>
      </c>
      <c r="E122" s="34">
        <v>272.08549</v>
      </c>
      <c r="F122" s="35">
        <v>4.407168936539101</v>
      </c>
      <c r="G122" s="34">
        <v>78</v>
      </c>
      <c r="H122" s="35">
        <v>2.748414376321353</v>
      </c>
      <c r="I122" s="34">
        <v>232.97123</v>
      </c>
      <c r="J122" s="35">
        <v>11.324568703645108</v>
      </c>
      <c r="K122" s="34">
        <v>167</v>
      </c>
      <c r="L122" s="35">
        <v>0.42489314064726236</v>
      </c>
      <c r="M122" s="34">
        <v>505.05672</v>
      </c>
      <c r="N122" s="35">
        <v>6.136089436155799</v>
      </c>
      <c r="O122" s="7"/>
      <c r="P122" s="7"/>
      <c r="Q122" s="9"/>
      <c r="R122" s="9"/>
      <c r="T122" s="15"/>
      <c r="W122" s="15"/>
      <c r="Z122" s="15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1:43" ht="12">
      <c r="A123" s="64"/>
      <c r="B123" s="14" t="s">
        <v>12</v>
      </c>
      <c r="C123" s="34">
        <v>19</v>
      </c>
      <c r="D123" s="35">
        <v>0.05210332912850326</v>
      </c>
      <c r="E123" s="34">
        <v>118.77878</v>
      </c>
      <c r="F123" s="35">
        <v>1.9239473208806974</v>
      </c>
      <c r="G123" s="34">
        <v>24</v>
      </c>
      <c r="H123" s="35">
        <v>0.8456659619450317</v>
      </c>
      <c r="I123" s="34">
        <v>163.82852</v>
      </c>
      <c r="J123" s="35">
        <v>7.9635898834225</v>
      </c>
      <c r="K123" s="34">
        <v>43</v>
      </c>
      <c r="L123" s="35">
        <v>0.10940362304091186</v>
      </c>
      <c r="M123" s="34">
        <v>282.6073</v>
      </c>
      <c r="N123" s="35">
        <v>3.433483011790265</v>
      </c>
      <c r="O123" s="7"/>
      <c r="P123" s="7"/>
      <c r="Q123" s="9"/>
      <c r="R123" s="9"/>
      <c r="T123" s="15"/>
      <c r="W123" s="15"/>
      <c r="Z123" s="15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</row>
    <row r="124" spans="1:43" ht="12">
      <c r="A124" s="64"/>
      <c r="B124" s="14" t="s">
        <v>13</v>
      </c>
      <c r="C124" s="36">
        <v>8</v>
      </c>
      <c r="D124" s="37">
        <v>0.02193824384358032</v>
      </c>
      <c r="E124" s="36">
        <v>209.4626</v>
      </c>
      <c r="F124" s="37">
        <v>3.3928198967417007</v>
      </c>
      <c r="G124" s="36">
        <v>23</v>
      </c>
      <c r="H124" s="37">
        <v>0.8104298801973221</v>
      </c>
      <c r="I124" s="36">
        <v>786.36391</v>
      </c>
      <c r="J124" s="37">
        <v>38.224600200041856</v>
      </c>
      <c r="K124" s="36">
        <v>31</v>
      </c>
      <c r="L124" s="37">
        <v>0.07887237940158763</v>
      </c>
      <c r="M124" s="34">
        <v>995.82651</v>
      </c>
      <c r="N124" s="37">
        <v>12.098602565380967</v>
      </c>
      <c r="O124" s="7"/>
      <c r="P124" s="7"/>
      <c r="Q124" s="9"/>
      <c r="R124" s="9"/>
      <c r="T124" s="15"/>
      <c r="W124" s="15"/>
      <c r="Z124" s="15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</row>
    <row r="125" spans="1:43" ht="12">
      <c r="A125" s="65"/>
      <c r="B125" s="8" t="s">
        <v>14</v>
      </c>
      <c r="C125" s="39">
        <v>36466</v>
      </c>
      <c r="D125" s="38">
        <v>100</v>
      </c>
      <c r="E125" s="39">
        <v>6173.7023</v>
      </c>
      <c r="F125" s="38">
        <v>100</v>
      </c>
      <c r="G125" s="39">
        <v>2838</v>
      </c>
      <c r="H125" s="38">
        <v>100</v>
      </c>
      <c r="I125" s="39">
        <v>2057.21945</v>
      </c>
      <c r="J125" s="38">
        <v>100</v>
      </c>
      <c r="K125" s="39">
        <v>39304</v>
      </c>
      <c r="L125" s="38">
        <v>100</v>
      </c>
      <c r="M125" s="39">
        <v>8230.92175</v>
      </c>
      <c r="N125" s="38">
        <v>100</v>
      </c>
      <c r="O125" s="7"/>
      <c r="P125" s="7"/>
      <c r="Q125" s="9"/>
      <c r="R125" s="9"/>
      <c r="S125" s="9"/>
      <c r="T125" s="15"/>
      <c r="U125" s="15"/>
      <c r="V125" s="9"/>
      <c r="W125" s="15"/>
      <c r="X125" s="15"/>
      <c r="Y125" s="9"/>
      <c r="Z125" s="15"/>
      <c r="AA125" s="15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</row>
    <row r="126" spans="1:43" ht="12" customHeight="1">
      <c r="A126" s="63" t="s">
        <v>18</v>
      </c>
      <c r="B126" s="31" t="s">
        <v>16</v>
      </c>
      <c r="C126" s="32">
        <v>11694</v>
      </c>
      <c r="D126" s="33">
        <v>12.975887972836519</v>
      </c>
      <c r="E126" s="32">
        <v>455.68112</v>
      </c>
      <c r="F126" s="33">
        <v>2.885724071925875</v>
      </c>
      <c r="G126" s="32">
        <v>331</v>
      </c>
      <c r="H126" s="33">
        <v>5.163001091873343</v>
      </c>
      <c r="I126" s="32">
        <v>9.00897</v>
      </c>
      <c r="J126" s="33">
        <v>0.11969189076329781</v>
      </c>
      <c r="K126" s="32">
        <v>12025</v>
      </c>
      <c r="L126" s="33">
        <v>12.457009074710976</v>
      </c>
      <c r="M126" s="32">
        <v>464.69009</v>
      </c>
      <c r="N126" s="33">
        <v>1.9928661427091843</v>
      </c>
      <c r="O126" s="7"/>
      <c r="P126" s="7"/>
      <c r="Q126" s="9"/>
      <c r="R126" s="9"/>
      <c r="S126" s="9"/>
      <c r="T126" s="15"/>
      <c r="W126" s="15"/>
      <c r="Z126" s="15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</row>
    <row r="127" spans="1:43" ht="12">
      <c r="A127" s="64"/>
      <c r="B127" s="14" t="s">
        <v>4</v>
      </c>
      <c r="C127" s="34">
        <v>34763</v>
      </c>
      <c r="D127" s="35">
        <v>38.57369536512023</v>
      </c>
      <c r="E127" s="34">
        <v>2506.03922</v>
      </c>
      <c r="F127" s="35">
        <v>15.870171892011554</v>
      </c>
      <c r="G127" s="34">
        <v>716</v>
      </c>
      <c r="H127" s="35">
        <v>11.168304476680705</v>
      </c>
      <c r="I127" s="34">
        <v>55.71974</v>
      </c>
      <c r="J127" s="35">
        <v>0.7402845201437407</v>
      </c>
      <c r="K127" s="34">
        <v>35479</v>
      </c>
      <c r="L127" s="35">
        <v>36.75361538142792</v>
      </c>
      <c r="M127" s="34">
        <v>2561.75896</v>
      </c>
      <c r="N127" s="35">
        <v>10.986338652425085</v>
      </c>
      <c r="O127" s="7"/>
      <c r="P127" s="7"/>
      <c r="Q127" s="9"/>
      <c r="R127" s="9"/>
      <c r="T127" s="15"/>
      <c r="W127" s="15"/>
      <c r="Z127" s="15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</row>
    <row r="128" spans="1:43" ht="12">
      <c r="A128" s="64"/>
      <c r="B128" s="14" t="s">
        <v>5</v>
      </c>
      <c r="C128" s="34">
        <v>17084</v>
      </c>
      <c r="D128" s="35">
        <v>18.956735943897648</v>
      </c>
      <c r="E128" s="34">
        <v>2066.44329</v>
      </c>
      <c r="F128" s="35">
        <v>13.086311640962219</v>
      </c>
      <c r="G128" s="34">
        <v>804</v>
      </c>
      <c r="H128" s="35">
        <v>12.540945250350958</v>
      </c>
      <c r="I128" s="34">
        <v>100.49413</v>
      </c>
      <c r="J128" s="35">
        <v>1.3351506809671525</v>
      </c>
      <c r="K128" s="34">
        <v>17888</v>
      </c>
      <c r="L128" s="35">
        <v>18.530642688434924</v>
      </c>
      <c r="M128" s="34">
        <v>2166.93742</v>
      </c>
      <c r="N128" s="35">
        <v>9.293110205314667</v>
      </c>
      <c r="O128" s="7"/>
      <c r="P128" s="7"/>
      <c r="Q128" s="9"/>
      <c r="R128" s="9"/>
      <c r="T128" s="15"/>
      <c r="W128" s="15"/>
      <c r="Z128" s="15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</row>
    <row r="129" spans="1:43" ht="12">
      <c r="A129" s="64"/>
      <c r="B129" s="14" t="s">
        <v>6</v>
      </c>
      <c r="C129" s="34">
        <v>9352</v>
      </c>
      <c r="D129" s="35">
        <v>10.377159596542427</v>
      </c>
      <c r="E129" s="34">
        <v>1615.53551</v>
      </c>
      <c r="F129" s="35">
        <v>10.23081603700861</v>
      </c>
      <c r="G129" s="34">
        <v>636</v>
      </c>
      <c r="H129" s="35">
        <v>9.920449227889565</v>
      </c>
      <c r="I129" s="34">
        <v>110.84403</v>
      </c>
      <c r="J129" s="35">
        <v>1.4726579764971695</v>
      </c>
      <c r="K129" s="34">
        <v>9988</v>
      </c>
      <c r="L129" s="35">
        <v>10.346827994861808</v>
      </c>
      <c r="M129" s="34">
        <v>1726.37954</v>
      </c>
      <c r="N129" s="35">
        <v>7.403737262251183</v>
      </c>
      <c r="O129" s="7"/>
      <c r="P129" s="7"/>
      <c r="Q129" s="9"/>
      <c r="R129" s="9"/>
      <c r="T129" s="15"/>
      <c r="W129" s="15"/>
      <c r="Z129" s="15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</row>
    <row r="130" spans="1:43" ht="12">
      <c r="A130" s="64"/>
      <c r="B130" s="14" t="s">
        <v>7</v>
      </c>
      <c r="C130" s="34">
        <v>7837</v>
      </c>
      <c r="D130" s="35">
        <v>8.696086372765505</v>
      </c>
      <c r="E130" s="34">
        <v>1902.47247</v>
      </c>
      <c r="F130" s="35">
        <v>12.047922026822786</v>
      </c>
      <c r="G130" s="34">
        <v>819</v>
      </c>
      <c r="H130" s="35">
        <v>12.774918109499298</v>
      </c>
      <c r="I130" s="34">
        <v>201.1193</v>
      </c>
      <c r="J130" s="35">
        <v>2.672042340688327</v>
      </c>
      <c r="K130" s="34">
        <v>8656</v>
      </c>
      <c r="L130" s="35">
        <v>8.966974681970745</v>
      </c>
      <c r="M130" s="34">
        <v>2103.59177</v>
      </c>
      <c r="N130" s="35">
        <v>9.021446565634067</v>
      </c>
      <c r="O130" s="7"/>
      <c r="P130" s="7"/>
      <c r="Q130" s="9"/>
      <c r="R130" s="9"/>
      <c r="T130" s="15"/>
      <c r="W130" s="15"/>
      <c r="Z130" s="15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</row>
    <row r="131" spans="1:43" ht="12">
      <c r="A131" s="64"/>
      <c r="B131" s="14" t="s">
        <v>8</v>
      </c>
      <c r="C131" s="34">
        <v>5334</v>
      </c>
      <c r="D131" s="35">
        <v>5.918709290842312</v>
      </c>
      <c r="E131" s="34">
        <v>2016.61341</v>
      </c>
      <c r="F131" s="35">
        <v>12.77075043399982</v>
      </c>
      <c r="G131" s="34">
        <v>1053</v>
      </c>
      <c r="H131" s="35">
        <v>16.424894712213383</v>
      </c>
      <c r="I131" s="34">
        <v>403.33306</v>
      </c>
      <c r="J131" s="35">
        <v>5.358625520869382</v>
      </c>
      <c r="K131" s="34">
        <v>6387</v>
      </c>
      <c r="L131" s="35">
        <v>6.616458790867277</v>
      </c>
      <c r="M131" s="34">
        <v>2419.94647</v>
      </c>
      <c r="N131" s="35">
        <v>10.378162760543498</v>
      </c>
      <c r="O131" s="7"/>
      <c r="P131" s="7"/>
      <c r="Q131" s="9"/>
      <c r="R131" s="9"/>
      <c r="T131" s="15"/>
      <c r="W131" s="15"/>
      <c r="Z131" s="15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</row>
    <row r="132" spans="1:43" ht="12">
      <c r="A132" s="64"/>
      <c r="B132" s="14" t="s">
        <v>9</v>
      </c>
      <c r="C132" s="34">
        <v>2619</v>
      </c>
      <c r="D132" s="35">
        <v>2.906092919519313</v>
      </c>
      <c r="E132" s="34">
        <v>1775.39914</v>
      </c>
      <c r="F132" s="35">
        <v>11.243195758416537</v>
      </c>
      <c r="G132" s="34">
        <v>936</v>
      </c>
      <c r="H132" s="35">
        <v>14.59990641085634</v>
      </c>
      <c r="I132" s="34">
        <v>663.64063</v>
      </c>
      <c r="J132" s="35">
        <v>8.817034776677705</v>
      </c>
      <c r="K132" s="34">
        <v>3555</v>
      </c>
      <c r="L132" s="35">
        <v>3.6827166121079022</v>
      </c>
      <c r="M132" s="34">
        <v>2439.03977</v>
      </c>
      <c r="N132" s="35">
        <v>10.460046131722319</v>
      </c>
      <c r="O132" s="7"/>
      <c r="P132" s="7"/>
      <c r="Q132" s="9"/>
      <c r="R132" s="9"/>
      <c r="T132" s="15"/>
      <c r="W132" s="15"/>
      <c r="Z132" s="15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</row>
    <row r="133" spans="1:43" ht="12">
      <c r="A133" s="64"/>
      <c r="B133" s="14" t="s">
        <v>10</v>
      </c>
      <c r="C133" s="34">
        <v>903</v>
      </c>
      <c r="D133" s="35">
        <v>1.001986218528423</v>
      </c>
      <c r="E133" s="34">
        <v>1220.32351</v>
      </c>
      <c r="F133" s="35">
        <v>7.72802904000955</v>
      </c>
      <c r="G133" s="34">
        <v>560</v>
      </c>
      <c r="H133" s="35">
        <v>8.734986741537982</v>
      </c>
      <c r="I133" s="34">
        <v>776.05011</v>
      </c>
      <c r="J133" s="35">
        <v>10.310491098645599</v>
      </c>
      <c r="K133" s="34">
        <v>1463</v>
      </c>
      <c r="L133" s="35">
        <v>1.5155596071768946</v>
      </c>
      <c r="M133" s="34">
        <v>1996.37362</v>
      </c>
      <c r="N133" s="35">
        <v>8.561631679074049</v>
      </c>
      <c r="O133" s="7"/>
      <c r="P133" s="7"/>
      <c r="Q133" s="9"/>
      <c r="R133" s="9"/>
      <c r="T133" s="15"/>
      <c r="W133" s="15"/>
      <c r="Z133" s="15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</row>
    <row r="134" spans="1:43" ht="12">
      <c r="A134" s="64"/>
      <c r="B134" s="14" t="s">
        <v>11</v>
      </c>
      <c r="C134" s="34">
        <v>418</v>
      </c>
      <c r="D134" s="35">
        <v>0.46382086306188347</v>
      </c>
      <c r="E134" s="34">
        <v>1250.29952</v>
      </c>
      <c r="F134" s="35">
        <v>7.917860239593352</v>
      </c>
      <c r="G134" s="34">
        <v>349</v>
      </c>
      <c r="H134" s="35">
        <v>5.443768522851349</v>
      </c>
      <c r="I134" s="34">
        <v>1077.0771</v>
      </c>
      <c r="J134" s="35">
        <v>14.309892762085964</v>
      </c>
      <c r="K134" s="34">
        <v>767</v>
      </c>
      <c r="L134" s="35">
        <v>0.7945551734139974</v>
      </c>
      <c r="M134" s="34">
        <v>2327.37662</v>
      </c>
      <c r="N134" s="35">
        <v>9.981168454293783</v>
      </c>
      <c r="O134" s="7"/>
      <c r="P134" s="7"/>
      <c r="Q134" s="9"/>
      <c r="R134" s="9"/>
      <c r="T134" s="15"/>
      <c r="W134" s="15"/>
      <c r="Z134" s="15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</row>
    <row r="135" spans="1:43" ht="12">
      <c r="A135" s="64"/>
      <c r="B135" s="14" t="s">
        <v>12</v>
      </c>
      <c r="C135" s="34">
        <v>95</v>
      </c>
      <c r="D135" s="35">
        <v>0.10541383251406443</v>
      </c>
      <c r="E135" s="34">
        <v>631.3413</v>
      </c>
      <c r="F135" s="35">
        <v>3.9981397232586144</v>
      </c>
      <c r="G135" s="34">
        <v>116</v>
      </c>
      <c r="H135" s="35">
        <v>1.8093901107471533</v>
      </c>
      <c r="I135" s="34">
        <v>790.26881</v>
      </c>
      <c r="J135" s="35">
        <v>10.499398719294364</v>
      </c>
      <c r="K135" s="34">
        <v>211</v>
      </c>
      <c r="L135" s="35">
        <v>0.2185803671321427</v>
      </c>
      <c r="M135" s="34">
        <v>1421.61011</v>
      </c>
      <c r="N135" s="35">
        <v>6.096705562092101</v>
      </c>
      <c r="O135" s="7"/>
      <c r="P135" s="7"/>
      <c r="Q135" s="9"/>
      <c r="R135" s="9"/>
      <c r="T135" s="15"/>
      <c r="W135" s="15"/>
      <c r="Z135" s="15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</row>
    <row r="136" spans="1:43" ht="12">
      <c r="A136" s="64"/>
      <c r="B136" s="14" t="s">
        <v>13</v>
      </c>
      <c r="C136" s="36">
        <v>22</v>
      </c>
      <c r="D136" s="37">
        <v>0.024411624371678077</v>
      </c>
      <c r="E136" s="36">
        <v>350.72786</v>
      </c>
      <c r="F136" s="37">
        <v>2.2210791359910815</v>
      </c>
      <c r="G136" s="36">
        <v>91</v>
      </c>
      <c r="H136" s="37">
        <v>1.419435345499922</v>
      </c>
      <c r="I136" s="36">
        <v>3339.24476</v>
      </c>
      <c r="J136" s="37">
        <v>44.364729713367296</v>
      </c>
      <c r="K136" s="36">
        <v>113</v>
      </c>
      <c r="L136" s="37">
        <v>0.11705962789541292</v>
      </c>
      <c r="M136" s="34">
        <v>3689.97262</v>
      </c>
      <c r="N136" s="37">
        <v>15.824786583940067</v>
      </c>
      <c r="O136" s="7"/>
      <c r="P136" s="7"/>
      <c r="Q136" s="9"/>
      <c r="R136" s="9"/>
      <c r="T136" s="15"/>
      <c r="W136" s="15"/>
      <c r="Z136" s="15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</row>
    <row r="137" spans="1:43" ht="12">
      <c r="A137" s="65"/>
      <c r="B137" s="8" t="s">
        <v>14</v>
      </c>
      <c r="C137" s="39">
        <v>90121</v>
      </c>
      <c r="D137" s="38">
        <v>100</v>
      </c>
      <c r="E137" s="39">
        <v>15790.87635</v>
      </c>
      <c r="F137" s="38">
        <v>100</v>
      </c>
      <c r="G137" s="39">
        <v>6411</v>
      </c>
      <c r="H137" s="38">
        <v>100</v>
      </c>
      <c r="I137" s="39">
        <v>7526.80064</v>
      </c>
      <c r="J137" s="38">
        <v>100</v>
      </c>
      <c r="K137" s="39">
        <v>96532</v>
      </c>
      <c r="L137" s="38">
        <v>100</v>
      </c>
      <c r="M137" s="39">
        <v>23317.67699</v>
      </c>
      <c r="N137" s="38">
        <v>100</v>
      </c>
      <c r="O137" s="7"/>
      <c r="P137" s="7"/>
      <c r="Q137" s="9"/>
      <c r="R137" s="9"/>
      <c r="S137" s="9"/>
      <c r="T137" s="15"/>
      <c r="U137" s="15"/>
      <c r="V137" s="9"/>
      <c r="W137" s="15"/>
      <c r="X137" s="15"/>
      <c r="Y137" s="9"/>
      <c r="Z137" s="15"/>
      <c r="AA137" s="15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</row>
    <row r="138" spans="1:43" ht="12" customHeight="1">
      <c r="A138" s="63" t="s">
        <v>36</v>
      </c>
      <c r="B138" s="14" t="s">
        <v>16</v>
      </c>
      <c r="C138" s="32">
        <v>8816</v>
      </c>
      <c r="D138" s="33">
        <v>6.717617744995695</v>
      </c>
      <c r="E138" s="32">
        <v>308.33428</v>
      </c>
      <c r="F138" s="33">
        <v>1.1658552430465805</v>
      </c>
      <c r="G138" s="32">
        <v>367</v>
      </c>
      <c r="H138" s="33">
        <v>5.67847748723503</v>
      </c>
      <c r="I138" s="32">
        <v>8.66178</v>
      </c>
      <c r="J138" s="33">
        <v>0.1309040014577835</v>
      </c>
      <c r="K138" s="32">
        <v>9183</v>
      </c>
      <c r="L138" s="33">
        <v>6.668845315904139</v>
      </c>
      <c r="M138" s="32">
        <v>316.99606</v>
      </c>
      <c r="N138" s="33">
        <v>0.9587364560233584</v>
      </c>
      <c r="O138" s="7"/>
      <c r="P138" s="7"/>
      <c r="Q138" s="9"/>
      <c r="R138" s="9"/>
      <c r="S138" s="9"/>
      <c r="T138" s="15"/>
      <c r="W138" s="15"/>
      <c r="Z138" s="15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</row>
    <row r="139" spans="1:43" ht="12">
      <c r="A139" s="64"/>
      <c r="B139" s="14" t="s">
        <v>4</v>
      </c>
      <c r="C139" s="34">
        <v>40924</v>
      </c>
      <c r="D139" s="35">
        <v>31.18327910574</v>
      </c>
      <c r="E139" s="34">
        <v>3127.15209</v>
      </c>
      <c r="F139" s="35">
        <v>11.824201512496671</v>
      </c>
      <c r="G139" s="34">
        <v>787</v>
      </c>
      <c r="H139" s="35">
        <v>12.177007581618444</v>
      </c>
      <c r="I139" s="34">
        <v>61.39948</v>
      </c>
      <c r="J139" s="35">
        <v>0.9279198524353134</v>
      </c>
      <c r="K139" s="34">
        <v>41711</v>
      </c>
      <c r="L139" s="35">
        <v>30.29121278140886</v>
      </c>
      <c r="M139" s="34">
        <v>3188.55157</v>
      </c>
      <c r="N139" s="35">
        <v>9.643591885872384</v>
      </c>
      <c r="O139" s="7"/>
      <c r="P139" s="7"/>
      <c r="Q139" s="9"/>
      <c r="R139" s="9"/>
      <c r="T139" s="15"/>
      <c r="W139" s="15"/>
      <c r="Z139" s="15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</row>
    <row r="140" spans="1:43" ht="12">
      <c r="A140" s="64"/>
      <c r="B140" s="14" t="s">
        <v>5</v>
      </c>
      <c r="C140" s="34">
        <v>33935</v>
      </c>
      <c r="D140" s="35">
        <v>25.85779924868749</v>
      </c>
      <c r="E140" s="34">
        <v>4076.83842</v>
      </c>
      <c r="F140" s="35">
        <v>15.415098986109287</v>
      </c>
      <c r="G140" s="34">
        <v>920</v>
      </c>
      <c r="H140" s="35">
        <v>14.234875444839858</v>
      </c>
      <c r="I140" s="34">
        <v>114.89741</v>
      </c>
      <c r="J140" s="35">
        <v>1.7364249295336003</v>
      </c>
      <c r="K140" s="34">
        <v>34855</v>
      </c>
      <c r="L140" s="35">
        <v>25.312273057371097</v>
      </c>
      <c r="M140" s="34">
        <v>4191.73583</v>
      </c>
      <c r="N140" s="35">
        <v>12.677665313065187</v>
      </c>
      <c r="O140" s="7"/>
      <c r="P140" s="7"/>
      <c r="Q140" s="9"/>
      <c r="R140" s="9"/>
      <c r="T140" s="15"/>
      <c r="W140" s="15"/>
      <c r="Z140" s="15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</row>
    <row r="141" spans="1:43" ht="12">
      <c r="A141" s="64"/>
      <c r="B141" s="14" t="s">
        <v>6</v>
      </c>
      <c r="C141" s="34">
        <v>17231</v>
      </c>
      <c r="D141" s="35">
        <v>13.129681416064066</v>
      </c>
      <c r="E141" s="34">
        <v>2981.04365</v>
      </c>
      <c r="F141" s="35">
        <v>11.271744968166416</v>
      </c>
      <c r="G141" s="34">
        <v>855</v>
      </c>
      <c r="H141" s="35">
        <v>13.22915054928052</v>
      </c>
      <c r="I141" s="34">
        <v>147.94881</v>
      </c>
      <c r="J141" s="35">
        <v>2.2359250915998024</v>
      </c>
      <c r="K141" s="34">
        <v>18086</v>
      </c>
      <c r="L141" s="35">
        <v>13.13435003631082</v>
      </c>
      <c r="M141" s="34">
        <v>3128.99246</v>
      </c>
      <c r="N141" s="35">
        <v>9.463458763570154</v>
      </c>
      <c r="O141" s="7"/>
      <c r="P141" s="7"/>
      <c r="Q141" s="9"/>
      <c r="R141" s="9"/>
      <c r="T141" s="15"/>
      <c r="W141" s="15"/>
      <c r="Z141" s="15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</row>
    <row r="142" spans="1:43" ht="12">
      <c r="A142" s="64"/>
      <c r="B142" s="14" t="s">
        <v>7</v>
      </c>
      <c r="C142" s="34">
        <v>15071</v>
      </c>
      <c r="D142" s="35">
        <v>11.483804110121383</v>
      </c>
      <c r="E142" s="34">
        <v>3634.95644</v>
      </c>
      <c r="F142" s="35">
        <v>13.744281121839364</v>
      </c>
      <c r="G142" s="34">
        <v>987</v>
      </c>
      <c r="H142" s="35">
        <v>15.27154572180102</v>
      </c>
      <c r="I142" s="34">
        <v>240.36462</v>
      </c>
      <c r="J142" s="35">
        <v>3.632589440840056</v>
      </c>
      <c r="K142" s="34">
        <v>16058</v>
      </c>
      <c r="L142" s="35">
        <v>11.66158315177923</v>
      </c>
      <c r="M142" s="34">
        <v>3875.32106</v>
      </c>
      <c r="N142" s="35">
        <v>11.72068693540571</v>
      </c>
      <c r="O142" s="7"/>
      <c r="P142" s="7"/>
      <c r="Q142" s="9"/>
      <c r="R142" s="9"/>
      <c r="T142" s="15"/>
      <c r="W142" s="15"/>
      <c r="Z142" s="15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</row>
    <row r="143" spans="1:43" ht="12">
      <c r="A143" s="64"/>
      <c r="B143" s="14" t="s">
        <v>8</v>
      </c>
      <c r="C143" s="34">
        <v>9253</v>
      </c>
      <c r="D143" s="35">
        <v>7.050603107355395</v>
      </c>
      <c r="E143" s="34">
        <v>3465.19222</v>
      </c>
      <c r="F143" s="35">
        <v>13.102378748970823</v>
      </c>
      <c r="G143" s="34">
        <v>1046</v>
      </c>
      <c r="H143" s="35">
        <v>16.18443447315488</v>
      </c>
      <c r="I143" s="34">
        <v>403.33702</v>
      </c>
      <c r="J143" s="35">
        <v>6.095563481646734</v>
      </c>
      <c r="K143" s="34">
        <v>10299</v>
      </c>
      <c r="L143" s="35">
        <v>7.4793028322440085</v>
      </c>
      <c r="M143" s="34">
        <v>3868.52924</v>
      </c>
      <c r="N143" s="35">
        <v>11.700145464206514</v>
      </c>
      <c r="O143" s="7"/>
      <c r="P143" s="7"/>
      <c r="Q143" s="9"/>
      <c r="R143" s="9"/>
      <c r="T143" s="15"/>
      <c r="W143" s="15"/>
      <c r="Z143" s="15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</row>
    <row r="144" spans="1:43" ht="12">
      <c r="A144" s="64"/>
      <c r="B144" s="14" t="s">
        <v>9</v>
      </c>
      <c r="C144" s="34">
        <v>3641</v>
      </c>
      <c r="D144" s="35">
        <v>2.774370032841348</v>
      </c>
      <c r="E144" s="34">
        <v>2438.65252</v>
      </c>
      <c r="F144" s="35">
        <v>9.22088788314668</v>
      </c>
      <c r="G144" s="34">
        <v>775</v>
      </c>
      <c r="H144" s="35">
        <v>11.991335293207488</v>
      </c>
      <c r="I144" s="34">
        <v>537.30891</v>
      </c>
      <c r="J144" s="35">
        <v>8.120257768948191</v>
      </c>
      <c r="K144" s="34">
        <v>4416</v>
      </c>
      <c r="L144" s="35">
        <v>3.206971677559913</v>
      </c>
      <c r="M144" s="34">
        <v>2975.96143</v>
      </c>
      <c r="N144" s="35">
        <v>9.000625164427614</v>
      </c>
      <c r="O144" s="7"/>
      <c r="P144" s="7"/>
      <c r="Q144" s="9"/>
      <c r="R144" s="9"/>
      <c r="T144" s="15"/>
      <c r="W144" s="15"/>
      <c r="Z144" s="15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</row>
    <row r="145" spans="1:43" ht="12">
      <c r="A145" s="64"/>
      <c r="B145" s="14" t="s">
        <v>10</v>
      </c>
      <c r="C145" s="34">
        <v>1304</v>
      </c>
      <c r="D145" s="35">
        <v>0.9936222254394721</v>
      </c>
      <c r="E145" s="34">
        <v>1786.64957</v>
      </c>
      <c r="F145" s="35">
        <v>6.755573102904479</v>
      </c>
      <c r="G145" s="34">
        <v>358</v>
      </c>
      <c r="H145" s="35">
        <v>5.539223270926814</v>
      </c>
      <c r="I145" s="34">
        <v>493.50578</v>
      </c>
      <c r="J145" s="35">
        <v>7.458268548098033</v>
      </c>
      <c r="K145" s="34">
        <v>1662</v>
      </c>
      <c r="L145" s="35">
        <v>1.2069716775599129</v>
      </c>
      <c r="M145" s="34">
        <v>2280.15535</v>
      </c>
      <c r="N145" s="35">
        <v>6.896199465197455</v>
      </c>
      <c r="O145" s="7"/>
      <c r="P145" s="7"/>
      <c r="Q145" s="9"/>
      <c r="R145" s="9"/>
      <c r="T145" s="15"/>
      <c r="W145" s="15"/>
      <c r="Z145" s="15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</row>
    <row r="146" spans="1:43" ht="12">
      <c r="A146" s="64"/>
      <c r="B146" s="14" t="s">
        <v>11</v>
      </c>
      <c r="C146" s="34">
        <v>776</v>
      </c>
      <c r="D146" s="35">
        <v>0.5912966617645938</v>
      </c>
      <c r="E146" s="34">
        <v>2370.1828</v>
      </c>
      <c r="F146" s="35">
        <v>8.961994249743572</v>
      </c>
      <c r="G146" s="34">
        <v>219</v>
      </c>
      <c r="H146" s="35">
        <v>3.388519263499923</v>
      </c>
      <c r="I146" s="34">
        <v>682.45362</v>
      </c>
      <c r="J146" s="35">
        <v>10.31380497626927</v>
      </c>
      <c r="K146" s="34">
        <v>995</v>
      </c>
      <c r="L146" s="35">
        <v>0.7225853304284677</v>
      </c>
      <c r="M146" s="34">
        <v>3052.63642</v>
      </c>
      <c r="N146" s="35">
        <v>9.232524287016792</v>
      </c>
      <c r="O146" s="7"/>
      <c r="P146" s="7"/>
      <c r="Q146" s="9"/>
      <c r="R146" s="9"/>
      <c r="T146" s="15"/>
      <c r="W146" s="15"/>
      <c r="Z146" s="15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</row>
    <row r="147" spans="1:43" ht="12">
      <c r="A147" s="64"/>
      <c r="B147" s="14" t="s">
        <v>12</v>
      </c>
      <c r="C147" s="34">
        <v>240</v>
      </c>
      <c r="D147" s="35">
        <v>0.18287525621585377</v>
      </c>
      <c r="E147" s="34">
        <v>1616.21517</v>
      </c>
      <c r="F147" s="35">
        <v>6.111136685275215</v>
      </c>
      <c r="G147" s="34">
        <v>68</v>
      </c>
      <c r="H147" s="35">
        <v>1.0521429676620764</v>
      </c>
      <c r="I147" s="34">
        <v>474.40081</v>
      </c>
      <c r="J147" s="35">
        <v>7.16953840016875</v>
      </c>
      <c r="K147" s="34">
        <v>308</v>
      </c>
      <c r="L147" s="35">
        <v>0.22367465504720407</v>
      </c>
      <c r="M147" s="34">
        <v>2090.61598</v>
      </c>
      <c r="N147" s="35">
        <v>6.322948479457443</v>
      </c>
      <c r="O147" s="7"/>
      <c r="P147" s="7"/>
      <c r="Q147" s="9"/>
      <c r="R147" s="9"/>
      <c r="T147" s="15"/>
      <c r="W147" s="15"/>
      <c r="Z147" s="15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</row>
    <row r="148" spans="1:43" ht="12">
      <c r="A148" s="64"/>
      <c r="B148" s="14" t="s">
        <v>13</v>
      </c>
      <c r="C148" s="36">
        <v>46</v>
      </c>
      <c r="D148" s="37">
        <v>0.03505109077470531</v>
      </c>
      <c r="E148" s="36">
        <v>641.82949</v>
      </c>
      <c r="F148" s="37">
        <v>2.4268474983009116</v>
      </c>
      <c r="G148" s="36">
        <v>81</v>
      </c>
      <c r="H148" s="37">
        <v>1.253287946773944</v>
      </c>
      <c r="I148" s="36">
        <v>3452.61651</v>
      </c>
      <c r="J148" s="37">
        <v>52.178803509002464</v>
      </c>
      <c r="K148" s="36">
        <v>127</v>
      </c>
      <c r="L148" s="37">
        <v>0.09222948438634714</v>
      </c>
      <c r="M148" s="34">
        <v>4094.446</v>
      </c>
      <c r="N148" s="37">
        <v>12.383417785757388</v>
      </c>
      <c r="O148" s="7"/>
      <c r="P148" s="7"/>
      <c r="Q148" s="9"/>
      <c r="R148" s="9"/>
      <c r="T148" s="15"/>
      <c r="W148" s="15"/>
      <c r="Z148" s="15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</row>
    <row r="149" spans="1:43" ht="12">
      <c r="A149" s="65"/>
      <c r="B149" s="8" t="s">
        <v>14</v>
      </c>
      <c r="C149" s="39">
        <v>131237</v>
      </c>
      <c r="D149" s="38">
        <v>100</v>
      </c>
      <c r="E149" s="39">
        <v>26447.04665</v>
      </c>
      <c r="F149" s="38">
        <v>100</v>
      </c>
      <c r="G149" s="39">
        <v>6463</v>
      </c>
      <c r="H149" s="38">
        <v>100</v>
      </c>
      <c r="I149" s="39">
        <v>6616.89475</v>
      </c>
      <c r="J149" s="38">
        <v>100</v>
      </c>
      <c r="K149" s="39">
        <v>137700</v>
      </c>
      <c r="L149" s="38">
        <v>100</v>
      </c>
      <c r="M149" s="39">
        <v>33063.9414</v>
      </c>
      <c r="N149" s="38">
        <v>100</v>
      </c>
      <c r="O149" s="7"/>
      <c r="P149" s="7"/>
      <c r="Q149" s="9"/>
      <c r="R149" s="9"/>
      <c r="S149" s="9"/>
      <c r="T149" s="15"/>
      <c r="U149" s="15"/>
      <c r="V149" s="9"/>
      <c r="W149" s="15"/>
      <c r="X149" s="15"/>
      <c r="Y149" s="9"/>
      <c r="Z149" s="15"/>
      <c r="AA149" s="15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</row>
    <row r="150" spans="1:43" ht="12" customHeight="1">
      <c r="A150" s="63" t="s">
        <v>37</v>
      </c>
      <c r="B150" s="14" t="s">
        <v>16</v>
      </c>
      <c r="C150" s="32">
        <v>3185</v>
      </c>
      <c r="D150" s="33">
        <v>13.218510064328699</v>
      </c>
      <c r="E150" s="32">
        <v>116.34096</v>
      </c>
      <c r="F150" s="33">
        <v>2.992280627825398</v>
      </c>
      <c r="G150" s="32">
        <v>302</v>
      </c>
      <c r="H150" s="33">
        <v>6.873008648156577</v>
      </c>
      <c r="I150" s="32">
        <v>8.49342</v>
      </c>
      <c r="J150" s="33">
        <v>0.2649678523910104</v>
      </c>
      <c r="K150" s="32">
        <v>3487</v>
      </c>
      <c r="L150" s="33">
        <v>12.239811857208045</v>
      </c>
      <c r="M150" s="32">
        <v>124.83438</v>
      </c>
      <c r="N150" s="33">
        <v>1.7598444543247722</v>
      </c>
      <c r="O150" s="7"/>
      <c r="P150" s="7"/>
      <c r="Q150" s="9"/>
      <c r="R150" s="9"/>
      <c r="S150" s="9"/>
      <c r="T150" s="15"/>
      <c r="W150" s="15"/>
      <c r="Z150" s="15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</row>
    <row r="151" spans="1:43" ht="12">
      <c r="A151" s="64"/>
      <c r="B151" s="14" t="s">
        <v>4</v>
      </c>
      <c r="C151" s="34">
        <v>8286</v>
      </c>
      <c r="D151" s="35">
        <v>34.38887736044823</v>
      </c>
      <c r="E151" s="34">
        <v>597.29663</v>
      </c>
      <c r="F151" s="35">
        <v>15.362423818871655</v>
      </c>
      <c r="G151" s="34">
        <v>704</v>
      </c>
      <c r="H151" s="35">
        <v>16.021847974510695</v>
      </c>
      <c r="I151" s="34">
        <v>53.64818</v>
      </c>
      <c r="J151" s="35">
        <v>1.673653609416037</v>
      </c>
      <c r="K151" s="34">
        <v>8990</v>
      </c>
      <c r="L151" s="35">
        <v>31.556039173014145</v>
      </c>
      <c r="M151" s="34">
        <v>650.94481</v>
      </c>
      <c r="N151" s="35">
        <v>9.176651607914362</v>
      </c>
      <c r="O151" s="7"/>
      <c r="P151" s="7"/>
      <c r="Q151" s="9"/>
      <c r="R151" s="9"/>
      <c r="T151" s="15"/>
      <c r="W151" s="15"/>
      <c r="Z151" s="15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</row>
    <row r="152" spans="1:43" ht="12">
      <c r="A152" s="64"/>
      <c r="B152" s="14" t="s">
        <v>5</v>
      </c>
      <c r="C152" s="34">
        <v>4581</v>
      </c>
      <c r="D152" s="35">
        <v>19.01224320398423</v>
      </c>
      <c r="E152" s="34">
        <v>561.48081</v>
      </c>
      <c r="F152" s="35">
        <v>14.441243657080989</v>
      </c>
      <c r="G152" s="34">
        <v>634</v>
      </c>
      <c r="H152" s="35">
        <v>14.428766499772417</v>
      </c>
      <c r="I152" s="34">
        <v>78.9499</v>
      </c>
      <c r="J152" s="35">
        <v>2.462987283036166</v>
      </c>
      <c r="K152" s="34">
        <v>5215</v>
      </c>
      <c r="L152" s="35">
        <v>18.305310821720663</v>
      </c>
      <c r="M152" s="34">
        <v>640.43071</v>
      </c>
      <c r="N152" s="35">
        <v>9.028429775297289</v>
      </c>
      <c r="O152" s="7"/>
      <c r="P152" s="7"/>
      <c r="Q152" s="9"/>
      <c r="R152" s="9"/>
      <c r="T152" s="15"/>
      <c r="W152" s="15"/>
      <c r="Z152" s="15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</row>
    <row r="153" spans="1:43" ht="12">
      <c r="A153" s="64"/>
      <c r="B153" s="14" t="s">
        <v>6</v>
      </c>
      <c r="C153" s="34">
        <v>2865</v>
      </c>
      <c r="D153" s="35">
        <v>11.890433699937747</v>
      </c>
      <c r="E153" s="34">
        <v>494.53438</v>
      </c>
      <c r="F153" s="35">
        <v>12.719386577759407</v>
      </c>
      <c r="G153" s="34">
        <v>533</v>
      </c>
      <c r="H153" s="35">
        <v>12.1301775147929</v>
      </c>
      <c r="I153" s="34">
        <v>92.51945</v>
      </c>
      <c r="J153" s="35">
        <v>2.886314343444392</v>
      </c>
      <c r="K153" s="34">
        <v>3398</v>
      </c>
      <c r="L153" s="35">
        <v>11.92741057952192</v>
      </c>
      <c r="M153" s="34">
        <v>587.05383</v>
      </c>
      <c r="N153" s="35">
        <v>8.275952723245132</v>
      </c>
      <c r="O153" s="7"/>
      <c r="P153" s="7"/>
      <c r="Q153" s="9"/>
      <c r="R153" s="9"/>
      <c r="T153" s="15"/>
      <c r="W153" s="15"/>
      <c r="Z153" s="15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</row>
    <row r="154" spans="1:43" ht="12">
      <c r="A154" s="64"/>
      <c r="B154" s="14" t="s">
        <v>7</v>
      </c>
      <c r="C154" s="34">
        <v>2584</v>
      </c>
      <c r="D154" s="35">
        <v>10.724216642456941</v>
      </c>
      <c r="E154" s="34">
        <v>626.00973</v>
      </c>
      <c r="F154" s="35">
        <v>16.100922563379292</v>
      </c>
      <c r="G154" s="34">
        <v>600</v>
      </c>
      <c r="H154" s="35">
        <v>13.654984069185252</v>
      </c>
      <c r="I154" s="34">
        <v>149.76176</v>
      </c>
      <c r="J154" s="35">
        <v>4.672093446161608</v>
      </c>
      <c r="K154" s="34">
        <v>3184</v>
      </c>
      <c r="L154" s="35">
        <v>11.176243462388992</v>
      </c>
      <c r="M154" s="34">
        <v>775.77149</v>
      </c>
      <c r="N154" s="35">
        <v>10.936387511996017</v>
      </c>
      <c r="O154" s="7"/>
      <c r="P154" s="7"/>
      <c r="Q154" s="9"/>
      <c r="R154" s="9"/>
      <c r="T154" s="15"/>
      <c r="W154" s="15"/>
      <c r="Z154" s="15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</row>
    <row r="155" spans="1:43" ht="12">
      <c r="A155" s="64"/>
      <c r="B155" s="14" t="s">
        <v>8</v>
      </c>
      <c r="C155" s="34">
        <v>1762</v>
      </c>
      <c r="D155" s="35">
        <v>7.312720481427682</v>
      </c>
      <c r="E155" s="34">
        <v>657.72847</v>
      </c>
      <c r="F155" s="35">
        <v>16.916726139703837</v>
      </c>
      <c r="G155" s="34">
        <v>666</v>
      </c>
      <c r="H155" s="35">
        <v>15.15703231679563</v>
      </c>
      <c r="I155" s="34">
        <v>253.96435</v>
      </c>
      <c r="J155" s="35">
        <v>7.922884821824295</v>
      </c>
      <c r="K155" s="34">
        <v>2428</v>
      </c>
      <c r="L155" s="35">
        <v>8.522587665414722</v>
      </c>
      <c r="M155" s="34">
        <v>911.69282</v>
      </c>
      <c r="N155" s="35">
        <v>12.852529514102708</v>
      </c>
      <c r="O155" s="7"/>
      <c r="P155" s="7"/>
      <c r="Q155" s="9"/>
      <c r="R155" s="9"/>
      <c r="T155" s="15"/>
      <c r="W155" s="15"/>
      <c r="Z155" s="15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</row>
    <row r="156" spans="1:43" ht="12">
      <c r="A156" s="64"/>
      <c r="B156" s="14" t="s">
        <v>9</v>
      </c>
      <c r="C156" s="34">
        <v>637</v>
      </c>
      <c r="D156" s="35">
        <v>2.64370201286574</v>
      </c>
      <c r="E156" s="34">
        <v>426.29363</v>
      </c>
      <c r="F156" s="35">
        <v>10.964239686644909</v>
      </c>
      <c r="G156" s="34">
        <v>514</v>
      </c>
      <c r="H156" s="35">
        <v>11.697769685935366</v>
      </c>
      <c r="I156" s="34">
        <v>361.63354</v>
      </c>
      <c r="J156" s="35">
        <v>11.281823157969177</v>
      </c>
      <c r="K156" s="34">
        <v>1151</v>
      </c>
      <c r="L156" s="35">
        <v>4.040155849626172</v>
      </c>
      <c r="M156" s="34">
        <v>787.92717</v>
      </c>
      <c r="N156" s="35">
        <v>11.107751410599484</v>
      </c>
      <c r="O156" s="7"/>
      <c r="P156" s="7"/>
      <c r="Q156" s="9"/>
      <c r="R156" s="9"/>
      <c r="T156" s="15"/>
      <c r="W156" s="15"/>
      <c r="Z156" s="15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</row>
    <row r="157" spans="1:43" ht="12">
      <c r="A157" s="64"/>
      <c r="B157" s="14" t="s">
        <v>10</v>
      </c>
      <c r="C157" s="34">
        <v>137</v>
      </c>
      <c r="D157" s="35">
        <v>0.5685826935048766</v>
      </c>
      <c r="E157" s="34">
        <v>189.4758</v>
      </c>
      <c r="F157" s="35">
        <v>4.873303140886232</v>
      </c>
      <c r="G157" s="34">
        <v>238</v>
      </c>
      <c r="H157" s="35">
        <v>5.41647701411015</v>
      </c>
      <c r="I157" s="34">
        <v>328.74445</v>
      </c>
      <c r="J157" s="35">
        <v>10.255787527517054</v>
      </c>
      <c r="K157" s="34">
        <v>375</v>
      </c>
      <c r="L157" s="35">
        <v>1.3162975183404122</v>
      </c>
      <c r="M157" s="34">
        <v>518.22025</v>
      </c>
      <c r="N157" s="35">
        <v>7.305575860442428</v>
      </c>
      <c r="O157" s="7"/>
      <c r="P157" s="7"/>
      <c r="Q157" s="9"/>
      <c r="R157" s="9"/>
      <c r="T157" s="15"/>
      <c r="W157" s="15"/>
      <c r="Z157" s="15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</row>
    <row r="158" spans="1:43" ht="12">
      <c r="A158" s="64"/>
      <c r="B158" s="14" t="s">
        <v>11</v>
      </c>
      <c r="C158" s="34">
        <v>50</v>
      </c>
      <c r="D158" s="35">
        <v>0.20751193193608633</v>
      </c>
      <c r="E158" s="34">
        <v>137.24343</v>
      </c>
      <c r="F158" s="35">
        <v>3.529890563781759</v>
      </c>
      <c r="G158" s="34">
        <v>128</v>
      </c>
      <c r="H158" s="35">
        <v>2.913063268092854</v>
      </c>
      <c r="I158" s="34">
        <v>389.6632</v>
      </c>
      <c r="J158" s="35">
        <v>12.156259935315664</v>
      </c>
      <c r="K158" s="34">
        <v>178</v>
      </c>
      <c r="L158" s="35">
        <v>0.6248025553722489</v>
      </c>
      <c r="M158" s="34">
        <v>526.90663</v>
      </c>
      <c r="N158" s="35">
        <v>7.428031530676522</v>
      </c>
      <c r="O158" s="7"/>
      <c r="P158" s="7"/>
      <c r="Q158" s="9"/>
      <c r="R158" s="9"/>
      <c r="T158" s="15"/>
      <c r="W158" s="15"/>
      <c r="Z158" s="15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</row>
    <row r="159" spans="1:43" ht="12">
      <c r="A159" s="64"/>
      <c r="B159" s="14" t="s">
        <v>12</v>
      </c>
      <c r="C159" s="34">
        <v>5</v>
      </c>
      <c r="D159" s="35">
        <v>0.020751193193608634</v>
      </c>
      <c r="E159" s="34">
        <v>34.25812</v>
      </c>
      <c r="F159" s="35">
        <v>0.8811162364632183</v>
      </c>
      <c r="G159" s="34">
        <v>44</v>
      </c>
      <c r="H159" s="35">
        <v>1.0013654984069185</v>
      </c>
      <c r="I159" s="34">
        <v>293.11239</v>
      </c>
      <c r="J159" s="35">
        <v>9.14417990485532</v>
      </c>
      <c r="K159" s="34">
        <v>49</v>
      </c>
      <c r="L159" s="35">
        <v>0.1719962090631472</v>
      </c>
      <c r="M159" s="34">
        <v>327.37051</v>
      </c>
      <c r="N159" s="35">
        <v>4.615084214244284</v>
      </c>
      <c r="O159" s="7"/>
      <c r="P159" s="7"/>
      <c r="Q159" s="9"/>
      <c r="R159" s="9"/>
      <c r="T159" s="15"/>
      <c r="W159" s="15"/>
      <c r="Z159" s="15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</row>
    <row r="160" spans="1:43" ht="12">
      <c r="A160" s="64"/>
      <c r="B160" s="14" t="s">
        <v>13</v>
      </c>
      <c r="C160" s="36">
        <v>3</v>
      </c>
      <c r="D160" s="37">
        <v>0.01245071591616518</v>
      </c>
      <c r="E160" s="36">
        <v>47.37444</v>
      </c>
      <c r="F160" s="37">
        <v>1.2184669876033054</v>
      </c>
      <c r="G160" s="36">
        <v>31</v>
      </c>
      <c r="H160" s="37">
        <v>0.705507510241238</v>
      </c>
      <c r="I160" s="36">
        <v>1194.96237</v>
      </c>
      <c r="J160" s="37">
        <v>37.27904811806928</v>
      </c>
      <c r="K160" s="36">
        <v>34</v>
      </c>
      <c r="L160" s="37">
        <v>0.11934430832953069</v>
      </c>
      <c r="M160" s="34">
        <v>1242.33681</v>
      </c>
      <c r="N160" s="37">
        <v>17.513761397157</v>
      </c>
      <c r="O160" s="7"/>
      <c r="P160" s="7"/>
      <c r="Q160" s="9"/>
      <c r="R160" s="9"/>
      <c r="T160" s="15"/>
      <c r="W160" s="15"/>
      <c r="Z160" s="15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</row>
    <row r="161" spans="1:43" ht="12">
      <c r="A161" s="65"/>
      <c r="B161" s="8" t="s">
        <v>14</v>
      </c>
      <c r="C161" s="39">
        <v>24095</v>
      </c>
      <c r="D161" s="38">
        <v>100</v>
      </c>
      <c r="E161" s="39">
        <v>3888.0364</v>
      </c>
      <c r="F161" s="38">
        <v>100</v>
      </c>
      <c r="G161" s="39">
        <v>4394</v>
      </c>
      <c r="H161" s="38">
        <v>100</v>
      </c>
      <c r="I161" s="39">
        <v>3205.45301</v>
      </c>
      <c r="J161" s="38">
        <v>100</v>
      </c>
      <c r="K161" s="39">
        <v>28489</v>
      </c>
      <c r="L161" s="38">
        <v>100</v>
      </c>
      <c r="M161" s="39">
        <v>7093.48941</v>
      </c>
      <c r="N161" s="38">
        <v>100</v>
      </c>
      <c r="O161" s="7"/>
      <c r="P161" s="7"/>
      <c r="Q161" s="9"/>
      <c r="R161" s="9"/>
      <c r="S161" s="9"/>
      <c r="T161" s="15"/>
      <c r="U161" s="15"/>
      <c r="V161" s="9"/>
      <c r="W161" s="15"/>
      <c r="X161" s="15"/>
      <c r="Y161" s="9"/>
      <c r="Z161" s="15"/>
      <c r="AA161" s="15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</row>
    <row r="162" spans="1:43" ht="12" customHeight="1">
      <c r="A162" s="63" t="s">
        <v>38</v>
      </c>
      <c r="B162" s="14" t="s">
        <v>16</v>
      </c>
      <c r="C162" s="32">
        <v>5664</v>
      </c>
      <c r="D162" s="33">
        <v>11.815754339118826</v>
      </c>
      <c r="E162" s="32">
        <v>204.54221</v>
      </c>
      <c r="F162" s="33">
        <v>2.700266046468172</v>
      </c>
      <c r="G162" s="32">
        <v>295</v>
      </c>
      <c r="H162" s="33">
        <v>9.418901660280971</v>
      </c>
      <c r="I162" s="32">
        <v>8.26018</v>
      </c>
      <c r="J162" s="33">
        <v>0.44586193784356903</v>
      </c>
      <c r="K162" s="32">
        <v>5959</v>
      </c>
      <c r="L162" s="33">
        <v>11.668755384976894</v>
      </c>
      <c r="M162" s="32">
        <v>212.80239</v>
      </c>
      <c r="N162" s="33">
        <v>2.257246092260843</v>
      </c>
      <c r="O162" s="7"/>
      <c r="P162" s="7"/>
      <c r="Q162" s="9"/>
      <c r="R162" s="9"/>
      <c r="S162" s="9"/>
      <c r="T162" s="15"/>
      <c r="W162" s="15"/>
      <c r="Z162" s="15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</row>
    <row r="163" spans="1:43" ht="12">
      <c r="A163" s="64"/>
      <c r="B163" s="14" t="s">
        <v>4</v>
      </c>
      <c r="C163" s="34">
        <v>18071</v>
      </c>
      <c r="D163" s="35">
        <v>37.698180907877166</v>
      </c>
      <c r="E163" s="34">
        <v>1338.22548</v>
      </c>
      <c r="F163" s="35">
        <v>17.66659715939596</v>
      </c>
      <c r="G163" s="34">
        <v>552</v>
      </c>
      <c r="H163" s="35">
        <v>17.624521072796934</v>
      </c>
      <c r="I163" s="34">
        <v>42.6013</v>
      </c>
      <c r="J163" s="35">
        <v>2.2995017266760818</v>
      </c>
      <c r="K163" s="34">
        <v>18623</v>
      </c>
      <c r="L163" s="35">
        <v>36.46706352314561</v>
      </c>
      <c r="M163" s="34">
        <v>1380.82678</v>
      </c>
      <c r="N163" s="35">
        <v>14.646761501335218</v>
      </c>
      <c r="O163" s="7"/>
      <c r="P163" s="7"/>
      <c r="Q163" s="9"/>
      <c r="R163" s="9"/>
      <c r="T163" s="15"/>
      <c r="W163" s="15"/>
      <c r="Z163" s="15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</row>
    <row r="164" spans="1:43" ht="12">
      <c r="A164" s="64"/>
      <c r="B164" s="14" t="s">
        <v>5</v>
      </c>
      <c r="C164" s="34">
        <v>10186</v>
      </c>
      <c r="D164" s="35">
        <v>21.249165554072096</v>
      </c>
      <c r="E164" s="34">
        <v>1236.44487</v>
      </c>
      <c r="F164" s="35">
        <v>16.32293941084705</v>
      </c>
      <c r="G164" s="34">
        <v>503</v>
      </c>
      <c r="H164" s="35">
        <v>16.060025542784164</v>
      </c>
      <c r="I164" s="34">
        <v>61.88297</v>
      </c>
      <c r="J164" s="35">
        <v>3.3402735683381533</v>
      </c>
      <c r="K164" s="34">
        <v>10689</v>
      </c>
      <c r="L164" s="35">
        <v>20.930915641889246</v>
      </c>
      <c r="M164" s="34">
        <v>1298.32784</v>
      </c>
      <c r="N164" s="35">
        <v>13.771675418276368</v>
      </c>
      <c r="O164" s="7"/>
      <c r="P164" s="7"/>
      <c r="Q164" s="9"/>
      <c r="R164" s="9"/>
      <c r="T164" s="15"/>
      <c r="W164" s="15"/>
      <c r="Z164" s="15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</row>
    <row r="165" spans="1:43" ht="12">
      <c r="A165" s="64"/>
      <c r="B165" s="14" t="s">
        <v>6</v>
      </c>
      <c r="C165" s="34">
        <v>5578</v>
      </c>
      <c r="D165" s="35">
        <v>11.636348464619493</v>
      </c>
      <c r="E165" s="34">
        <v>963.26289</v>
      </c>
      <c r="F165" s="35">
        <v>12.716524749047181</v>
      </c>
      <c r="G165" s="34">
        <v>409</v>
      </c>
      <c r="H165" s="35">
        <v>13.05874840357599</v>
      </c>
      <c r="I165" s="34">
        <v>71.22161</v>
      </c>
      <c r="J165" s="35">
        <v>3.8443478290956024</v>
      </c>
      <c r="K165" s="34">
        <v>5987</v>
      </c>
      <c r="L165" s="35">
        <v>11.72358424062035</v>
      </c>
      <c r="M165" s="34">
        <v>1034.4845</v>
      </c>
      <c r="N165" s="35">
        <v>10.973025702998035</v>
      </c>
      <c r="O165" s="7"/>
      <c r="P165" s="7"/>
      <c r="Q165" s="9"/>
      <c r="R165" s="9"/>
      <c r="T165" s="15"/>
      <c r="W165" s="15"/>
      <c r="Z165" s="15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</row>
    <row r="166" spans="1:43" ht="12">
      <c r="A166" s="64"/>
      <c r="B166" s="14" t="s">
        <v>7</v>
      </c>
      <c r="C166" s="34">
        <v>4438</v>
      </c>
      <c r="D166" s="35">
        <v>9.258177570093459</v>
      </c>
      <c r="E166" s="34">
        <v>1069.14924</v>
      </c>
      <c r="F166" s="35">
        <v>14.114384465579262</v>
      </c>
      <c r="G166" s="34">
        <v>416</v>
      </c>
      <c r="H166" s="35">
        <v>13.282247765006385</v>
      </c>
      <c r="I166" s="34">
        <v>102.54875</v>
      </c>
      <c r="J166" s="35">
        <v>5.535301216006879</v>
      </c>
      <c r="K166" s="34">
        <v>4854</v>
      </c>
      <c r="L166" s="35">
        <v>9.504973760476227</v>
      </c>
      <c r="M166" s="34">
        <v>1171.69799</v>
      </c>
      <c r="N166" s="35">
        <v>12.42848216712878</v>
      </c>
      <c r="O166" s="7"/>
      <c r="P166" s="7"/>
      <c r="Q166" s="9"/>
      <c r="R166" s="9"/>
      <c r="T166" s="15"/>
      <c r="W166" s="15"/>
      <c r="Z166" s="15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</row>
    <row r="167" spans="1:43" ht="12">
      <c r="A167" s="64"/>
      <c r="B167" s="14" t="s">
        <v>8</v>
      </c>
      <c r="C167" s="34">
        <v>2548</v>
      </c>
      <c r="D167" s="35">
        <v>5.315420560747664</v>
      </c>
      <c r="E167" s="34">
        <v>946.33602</v>
      </c>
      <c r="F167" s="35">
        <v>12.493064504171658</v>
      </c>
      <c r="G167" s="34">
        <v>426</v>
      </c>
      <c r="H167" s="35">
        <v>13.601532567049809</v>
      </c>
      <c r="I167" s="34">
        <v>162.10476</v>
      </c>
      <c r="J167" s="35">
        <v>8.749971844108321</v>
      </c>
      <c r="K167" s="34">
        <v>2974</v>
      </c>
      <c r="L167" s="35">
        <v>5.823607738701339</v>
      </c>
      <c r="M167" s="34">
        <v>1108.44078</v>
      </c>
      <c r="N167" s="35">
        <v>11.75749773843029</v>
      </c>
      <c r="O167" s="7"/>
      <c r="P167" s="7"/>
      <c r="Q167" s="9"/>
      <c r="R167" s="9"/>
      <c r="T167" s="15"/>
      <c r="W167" s="15"/>
      <c r="Z167" s="15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</row>
    <row r="168" spans="1:43" ht="12">
      <c r="A168" s="64"/>
      <c r="B168" s="14" t="s">
        <v>9</v>
      </c>
      <c r="C168" s="34">
        <v>944</v>
      </c>
      <c r="D168" s="35">
        <v>1.9692923898531376</v>
      </c>
      <c r="E168" s="34">
        <v>630.83211</v>
      </c>
      <c r="F168" s="35">
        <v>8.327936457002567</v>
      </c>
      <c r="G168" s="34">
        <v>303</v>
      </c>
      <c r="H168" s="35">
        <v>9.67432950191571</v>
      </c>
      <c r="I168" s="34">
        <v>205.99098</v>
      </c>
      <c r="J168" s="35">
        <v>11.11883004015601</v>
      </c>
      <c r="K168" s="34">
        <v>1247</v>
      </c>
      <c r="L168" s="35">
        <v>2.44184224954962</v>
      </c>
      <c r="M168" s="34">
        <v>836.82309</v>
      </c>
      <c r="N168" s="35">
        <v>8.876383624338729</v>
      </c>
      <c r="O168" s="7"/>
      <c r="P168" s="7"/>
      <c r="Q168" s="9"/>
      <c r="R168" s="9"/>
      <c r="T168" s="15"/>
      <c r="W168" s="15"/>
      <c r="Z168" s="15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</row>
    <row r="169" spans="1:43" ht="12">
      <c r="A169" s="64"/>
      <c r="B169" s="14" t="s">
        <v>10</v>
      </c>
      <c r="C169" s="34">
        <v>292</v>
      </c>
      <c r="D169" s="35">
        <v>0.6091455273698264</v>
      </c>
      <c r="E169" s="34">
        <v>400.3785</v>
      </c>
      <c r="F169" s="35">
        <v>5.285600802327584</v>
      </c>
      <c r="G169" s="34">
        <v>133</v>
      </c>
      <c r="H169" s="35">
        <v>4.246487867177522</v>
      </c>
      <c r="I169" s="34">
        <v>188.33177</v>
      </c>
      <c r="J169" s="35">
        <v>10.165634154426336</v>
      </c>
      <c r="K169" s="34">
        <v>425</v>
      </c>
      <c r="L169" s="35">
        <v>0.8322237017310253</v>
      </c>
      <c r="M169" s="34">
        <v>588.71027</v>
      </c>
      <c r="N169" s="35">
        <v>6.244591315122569</v>
      </c>
      <c r="O169" s="7"/>
      <c r="P169" s="7"/>
      <c r="Q169" s="9"/>
      <c r="R169" s="9"/>
      <c r="T169" s="15"/>
      <c r="W169" s="15"/>
      <c r="Z169" s="15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</row>
    <row r="170" spans="1:43" ht="12">
      <c r="A170" s="64"/>
      <c r="B170" s="14" t="s">
        <v>11</v>
      </c>
      <c r="C170" s="34">
        <v>181</v>
      </c>
      <c r="D170" s="35">
        <v>0.377586782376502</v>
      </c>
      <c r="E170" s="34">
        <v>550.41255</v>
      </c>
      <c r="F170" s="35">
        <v>7.266276825282005</v>
      </c>
      <c r="G170" s="34">
        <v>48</v>
      </c>
      <c r="H170" s="35">
        <v>1.5325670498084292</v>
      </c>
      <c r="I170" s="34">
        <v>146.44428</v>
      </c>
      <c r="J170" s="35">
        <v>7.90466194040641</v>
      </c>
      <c r="K170" s="34">
        <v>229</v>
      </c>
      <c r="L170" s="35">
        <v>0.4484217122268348</v>
      </c>
      <c r="M170" s="34">
        <v>696.85683</v>
      </c>
      <c r="N170" s="35">
        <v>7.391727867261165</v>
      </c>
      <c r="O170" s="7"/>
      <c r="P170" s="7"/>
      <c r="Q170" s="9"/>
      <c r="R170" s="9"/>
      <c r="T170" s="15"/>
      <c r="W170" s="15"/>
      <c r="Z170" s="15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</row>
    <row r="171" spans="1:43" ht="12">
      <c r="A171" s="64"/>
      <c r="B171" s="14" t="s">
        <v>12</v>
      </c>
      <c r="C171" s="34">
        <v>31</v>
      </c>
      <c r="D171" s="35">
        <v>0.06466955941255007</v>
      </c>
      <c r="E171" s="34">
        <v>203.21307</v>
      </c>
      <c r="F171" s="35">
        <v>2.6827193913645497</v>
      </c>
      <c r="G171" s="34">
        <v>28</v>
      </c>
      <c r="H171" s="35">
        <v>0.8939974457215837</v>
      </c>
      <c r="I171" s="34">
        <v>197.64656</v>
      </c>
      <c r="J171" s="35">
        <v>10.668421057375896</v>
      </c>
      <c r="K171" s="34">
        <v>59</v>
      </c>
      <c r="L171" s="35">
        <v>0.11553223153442468</v>
      </c>
      <c r="M171" s="34">
        <v>400.85963</v>
      </c>
      <c r="N171" s="35">
        <v>4.252014431617179</v>
      </c>
      <c r="O171" s="7"/>
      <c r="P171" s="7"/>
      <c r="Q171" s="9"/>
      <c r="R171" s="9"/>
      <c r="T171" s="15"/>
      <c r="W171" s="15"/>
      <c r="Z171" s="15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</row>
    <row r="172" spans="1:43" ht="12">
      <c r="A172" s="64"/>
      <c r="B172" s="14" t="s">
        <v>13</v>
      </c>
      <c r="C172" s="36">
        <v>3</v>
      </c>
      <c r="D172" s="37">
        <v>0.006258344459279038</v>
      </c>
      <c r="E172" s="36">
        <v>32.09407</v>
      </c>
      <c r="F172" s="37">
        <v>0.4236901885140127</v>
      </c>
      <c r="G172" s="36">
        <v>19</v>
      </c>
      <c r="H172" s="37">
        <v>0.6066411238825032</v>
      </c>
      <c r="I172" s="36">
        <v>665.59863</v>
      </c>
      <c r="J172" s="37">
        <v>35.92719468556674</v>
      </c>
      <c r="K172" s="36">
        <v>22</v>
      </c>
      <c r="L172" s="37">
        <v>0.04307981514842955</v>
      </c>
      <c r="M172" s="34">
        <v>697.6927</v>
      </c>
      <c r="N172" s="37">
        <v>7.4005941412308225</v>
      </c>
      <c r="O172" s="7"/>
      <c r="P172" s="7"/>
      <c r="Q172" s="9"/>
      <c r="R172" s="9"/>
      <c r="T172" s="15"/>
      <c r="W172" s="15"/>
      <c r="Z172" s="15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</row>
    <row r="173" spans="1:43" ht="12">
      <c r="A173" s="65"/>
      <c r="B173" s="8" t="s">
        <v>14</v>
      </c>
      <c r="C173" s="39">
        <v>47936</v>
      </c>
      <c r="D173" s="38">
        <v>100</v>
      </c>
      <c r="E173" s="39">
        <v>7574.89101</v>
      </c>
      <c r="F173" s="38">
        <v>100</v>
      </c>
      <c r="G173" s="39">
        <v>3132</v>
      </c>
      <c r="H173" s="38">
        <v>100</v>
      </c>
      <c r="I173" s="39">
        <v>1852.63179</v>
      </c>
      <c r="J173" s="38">
        <v>100</v>
      </c>
      <c r="K173" s="39">
        <v>51068</v>
      </c>
      <c r="L173" s="38">
        <v>100</v>
      </c>
      <c r="M173" s="39">
        <v>9427.5228</v>
      </c>
      <c r="N173" s="38">
        <v>100</v>
      </c>
      <c r="O173" s="7"/>
      <c r="P173" s="7"/>
      <c r="Q173" s="9"/>
      <c r="R173" s="9"/>
      <c r="S173" s="9"/>
      <c r="T173" s="15"/>
      <c r="U173" s="15"/>
      <c r="V173" s="9"/>
      <c r="W173" s="15"/>
      <c r="X173" s="15"/>
      <c r="Y173" s="9"/>
      <c r="Z173" s="15"/>
      <c r="AA173" s="15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</row>
    <row r="174" spans="1:43" ht="12" customHeight="1">
      <c r="A174" s="63" t="s">
        <v>39</v>
      </c>
      <c r="B174" s="31" t="s">
        <v>16</v>
      </c>
      <c r="C174" s="32">
        <v>6542</v>
      </c>
      <c r="D174" s="33">
        <v>6.971440750213128</v>
      </c>
      <c r="E174" s="32">
        <v>223.19262</v>
      </c>
      <c r="F174" s="33">
        <v>1.2604916648297209</v>
      </c>
      <c r="G174" s="32">
        <v>294</v>
      </c>
      <c r="H174" s="33">
        <v>6.916019760056457</v>
      </c>
      <c r="I174" s="32">
        <v>7.4601</v>
      </c>
      <c r="J174" s="33">
        <v>0.24427170075297217</v>
      </c>
      <c r="K174" s="32">
        <v>6836</v>
      </c>
      <c r="L174" s="33">
        <v>6.969038953624695</v>
      </c>
      <c r="M174" s="32">
        <v>230.65272</v>
      </c>
      <c r="N174" s="33">
        <v>1.1110006931218692</v>
      </c>
      <c r="O174" s="7"/>
      <c r="P174" s="7"/>
      <c r="Q174" s="9"/>
      <c r="R174" s="9"/>
      <c r="S174" s="9"/>
      <c r="T174" s="15"/>
      <c r="W174" s="15"/>
      <c r="Z174" s="15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</row>
    <row r="175" spans="1:43" ht="12">
      <c r="A175" s="64"/>
      <c r="B175" s="14" t="s">
        <v>4</v>
      </c>
      <c r="C175" s="34">
        <v>29224</v>
      </c>
      <c r="D175" s="35">
        <v>31.14236999147485</v>
      </c>
      <c r="E175" s="34">
        <v>2262.31944</v>
      </c>
      <c r="F175" s="35">
        <v>12.776564015881178</v>
      </c>
      <c r="G175" s="34">
        <v>651</v>
      </c>
      <c r="H175" s="35">
        <v>15.314043754410728</v>
      </c>
      <c r="I175" s="34">
        <v>50.07146</v>
      </c>
      <c r="J175" s="35">
        <v>1.6395277132189134</v>
      </c>
      <c r="K175" s="34">
        <v>29875</v>
      </c>
      <c r="L175" s="35">
        <v>30.456412922694234</v>
      </c>
      <c r="M175" s="34">
        <v>2312.3909</v>
      </c>
      <c r="N175" s="35">
        <v>11.138251015070201</v>
      </c>
      <c r="O175" s="7"/>
      <c r="P175" s="7"/>
      <c r="Q175" s="9"/>
      <c r="R175" s="9"/>
      <c r="T175" s="15"/>
      <c r="W175" s="15"/>
      <c r="Z175" s="15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</row>
    <row r="176" spans="1:43" ht="12">
      <c r="A176" s="64"/>
      <c r="B176" s="14" t="s">
        <v>5</v>
      </c>
      <c r="C176" s="34">
        <v>24892</v>
      </c>
      <c r="D176" s="35">
        <v>26.526001705029838</v>
      </c>
      <c r="E176" s="34">
        <v>2986.39436</v>
      </c>
      <c r="F176" s="35">
        <v>16.865813926439362</v>
      </c>
      <c r="G176" s="34">
        <v>648</v>
      </c>
      <c r="H176" s="35">
        <v>15.24347212420607</v>
      </c>
      <c r="I176" s="34">
        <v>80.88038</v>
      </c>
      <c r="J176" s="35">
        <v>2.6483274996510335</v>
      </c>
      <c r="K176" s="34">
        <v>25540</v>
      </c>
      <c r="L176" s="35">
        <v>26.03704723165224</v>
      </c>
      <c r="M176" s="34">
        <v>3067.27474</v>
      </c>
      <c r="N176" s="35">
        <v>14.774351510509833</v>
      </c>
      <c r="O176" s="7"/>
      <c r="P176" s="7"/>
      <c r="Q176" s="9"/>
      <c r="R176" s="9"/>
      <c r="T176" s="15"/>
      <c r="W176" s="15"/>
      <c r="Z176" s="15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</row>
    <row r="177" spans="1:43" ht="12">
      <c r="A177" s="64"/>
      <c r="B177" s="14" t="s">
        <v>6</v>
      </c>
      <c r="C177" s="34">
        <v>12594</v>
      </c>
      <c r="D177" s="35">
        <v>13.42071611253197</v>
      </c>
      <c r="E177" s="34">
        <v>2179.94704</v>
      </c>
      <c r="F177" s="35">
        <v>12.311361700446108</v>
      </c>
      <c r="G177" s="34">
        <v>517</v>
      </c>
      <c r="H177" s="35">
        <v>12.161844271936015</v>
      </c>
      <c r="I177" s="34">
        <v>89.77568</v>
      </c>
      <c r="J177" s="35">
        <v>2.939593040288279</v>
      </c>
      <c r="K177" s="34">
        <v>13111</v>
      </c>
      <c r="L177" s="35">
        <v>13.366159994291015</v>
      </c>
      <c r="M177" s="34">
        <v>2269.72272</v>
      </c>
      <c r="N177" s="35">
        <v>10.932728281350657</v>
      </c>
      <c r="O177" s="7"/>
      <c r="P177" s="7"/>
      <c r="Q177" s="9"/>
      <c r="R177" s="9"/>
      <c r="T177" s="15"/>
      <c r="W177" s="15"/>
      <c r="Z177" s="15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</row>
    <row r="178" spans="1:43" ht="12">
      <c r="A178" s="64"/>
      <c r="B178" s="14" t="s">
        <v>7</v>
      </c>
      <c r="C178" s="34">
        <v>10787</v>
      </c>
      <c r="D178" s="35">
        <v>11.495098039215685</v>
      </c>
      <c r="E178" s="34">
        <v>2606.22626</v>
      </c>
      <c r="F178" s="35">
        <v>14.718795260301782</v>
      </c>
      <c r="G178" s="34">
        <v>617</v>
      </c>
      <c r="H178" s="35">
        <v>14.514231945424607</v>
      </c>
      <c r="I178" s="34">
        <v>151.79579</v>
      </c>
      <c r="J178" s="35">
        <v>4.970364444235466</v>
      </c>
      <c r="K178" s="34">
        <v>11404</v>
      </c>
      <c r="L178" s="35">
        <v>11.625939178925691</v>
      </c>
      <c r="M178" s="34">
        <v>2758.02205</v>
      </c>
      <c r="N178" s="35">
        <v>13.284752979264232</v>
      </c>
      <c r="O178" s="7"/>
      <c r="P178" s="7"/>
      <c r="Q178" s="9"/>
      <c r="R178" s="9"/>
      <c r="T178" s="15"/>
      <c r="W178" s="15"/>
      <c r="Z178" s="15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</row>
    <row r="179" spans="1:43" ht="12">
      <c r="A179" s="64"/>
      <c r="B179" s="14" t="s">
        <v>8</v>
      </c>
      <c r="C179" s="34">
        <v>6247</v>
      </c>
      <c r="D179" s="35">
        <v>6.657075873827792</v>
      </c>
      <c r="E179" s="34">
        <v>2334.28449</v>
      </c>
      <c r="F179" s="35">
        <v>13.182990293255644</v>
      </c>
      <c r="G179" s="34">
        <v>620</v>
      </c>
      <c r="H179" s="35">
        <v>14.584803575629264</v>
      </c>
      <c r="I179" s="34">
        <v>236.10404</v>
      </c>
      <c r="J179" s="35">
        <v>7.730933285806862</v>
      </c>
      <c r="K179" s="34">
        <v>6867</v>
      </c>
      <c r="L179" s="35">
        <v>7.000642260757868</v>
      </c>
      <c r="M179" s="34">
        <v>2570.38853</v>
      </c>
      <c r="N179" s="35">
        <v>12.38096580184488</v>
      </c>
      <c r="O179" s="7"/>
      <c r="P179" s="7"/>
      <c r="Q179" s="9"/>
      <c r="R179" s="9"/>
      <c r="T179" s="15"/>
      <c r="W179" s="15"/>
      <c r="Z179" s="15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</row>
    <row r="180" spans="1:43" ht="12">
      <c r="A180" s="64"/>
      <c r="B180" s="14" t="s">
        <v>9</v>
      </c>
      <c r="C180" s="34">
        <v>2264</v>
      </c>
      <c r="D180" s="35">
        <v>2.412617220801364</v>
      </c>
      <c r="E180" s="34">
        <v>1509.973</v>
      </c>
      <c r="F180" s="35">
        <v>8.52764925927178</v>
      </c>
      <c r="G180" s="34">
        <v>481</v>
      </c>
      <c r="H180" s="35">
        <v>11.314984709480122</v>
      </c>
      <c r="I180" s="34">
        <v>330.2642</v>
      </c>
      <c r="J180" s="35">
        <v>10.81409067329121</v>
      </c>
      <c r="K180" s="34">
        <v>2745</v>
      </c>
      <c r="L180" s="35">
        <v>2.798421873566382</v>
      </c>
      <c r="M180" s="34">
        <v>1840.2372</v>
      </c>
      <c r="N180" s="35">
        <v>8.863996074742357</v>
      </c>
      <c r="O180" s="7"/>
      <c r="P180" s="7"/>
      <c r="Q180" s="9"/>
      <c r="R180" s="9"/>
      <c r="T180" s="15"/>
      <c r="W180" s="15"/>
      <c r="Z180" s="15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</row>
    <row r="181" spans="1:43" ht="12">
      <c r="A181" s="64"/>
      <c r="B181" s="14" t="s">
        <v>10</v>
      </c>
      <c r="C181" s="34">
        <v>723</v>
      </c>
      <c r="D181" s="35">
        <v>0.770460358056266</v>
      </c>
      <c r="E181" s="34">
        <v>991.00502</v>
      </c>
      <c r="F181" s="35">
        <v>5.596751216569843</v>
      </c>
      <c r="G181" s="34">
        <v>224</v>
      </c>
      <c r="H181" s="35">
        <v>5.269348388614444</v>
      </c>
      <c r="I181" s="34">
        <v>306.77944</v>
      </c>
      <c r="J181" s="35">
        <v>10.045111401300838</v>
      </c>
      <c r="K181" s="34">
        <v>947</v>
      </c>
      <c r="L181" s="35">
        <v>0.9654300598423913</v>
      </c>
      <c r="M181" s="34">
        <v>1297.78446</v>
      </c>
      <c r="N181" s="35">
        <v>6.251126952167704</v>
      </c>
      <c r="O181" s="7"/>
      <c r="P181" s="7"/>
      <c r="Q181" s="9"/>
      <c r="R181" s="9"/>
      <c r="T181" s="15"/>
      <c r="W181" s="15"/>
      <c r="Z181" s="15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</row>
    <row r="182" spans="1:43" ht="12">
      <c r="A182" s="64"/>
      <c r="B182" s="14" t="s">
        <v>11</v>
      </c>
      <c r="C182" s="34">
        <v>409</v>
      </c>
      <c r="D182" s="35">
        <v>0.43584825234441604</v>
      </c>
      <c r="E182" s="34">
        <v>1222.26889</v>
      </c>
      <c r="F182" s="35">
        <v>6.902825675981916</v>
      </c>
      <c r="G182" s="34">
        <v>124</v>
      </c>
      <c r="H182" s="35">
        <v>2.9169607151258528</v>
      </c>
      <c r="I182" s="34">
        <v>375.96625</v>
      </c>
      <c r="J182" s="35">
        <v>12.310547487730341</v>
      </c>
      <c r="K182" s="34">
        <v>533</v>
      </c>
      <c r="L182" s="35">
        <v>0.5433729903864779</v>
      </c>
      <c r="M182" s="34">
        <v>1598.23514</v>
      </c>
      <c r="N182" s="35">
        <v>7.698328241313295</v>
      </c>
      <c r="O182" s="7"/>
      <c r="P182" s="7"/>
      <c r="Q182" s="9"/>
      <c r="R182" s="9"/>
      <c r="T182" s="15"/>
      <c r="W182" s="15"/>
      <c r="Z182" s="15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</row>
    <row r="183" spans="1:43" ht="12">
      <c r="A183" s="64"/>
      <c r="B183" s="14" t="s">
        <v>12</v>
      </c>
      <c r="C183" s="34">
        <v>116</v>
      </c>
      <c r="D183" s="35">
        <v>0.12361466325660699</v>
      </c>
      <c r="E183" s="34">
        <v>773.40743</v>
      </c>
      <c r="F183" s="35">
        <v>4.3678577680228665</v>
      </c>
      <c r="G183" s="34">
        <v>31</v>
      </c>
      <c r="H183" s="35">
        <v>0.7292401787814632</v>
      </c>
      <c r="I183" s="34">
        <v>215.02092</v>
      </c>
      <c r="J183" s="35">
        <v>7.0405927301066695</v>
      </c>
      <c r="K183" s="34">
        <v>147</v>
      </c>
      <c r="L183" s="35">
        <v>0.149860843502462</v>
      </c>
      <c r="M183" s="34">
        <v>988.42835</v>
      </c>
      <c r="N183" s="35">
        <v>4.761030270752088</v>
      </c>
      <c r="O183" s="7"/>
      <c r="P183" s="7"/>
      <c r="Q183" s="9"/>
      <c r="R183" s="9"/>
      <c r="T183" s="15"/>
      <c r="W183" s="15"/>
      <c r="Z183" s="15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</row>
    <row r="184" spans="1:43" ht="12">
      <c r="A184" s="64"/>
      <c r="B184" s="14" t="s">
        <v>13</v>
      </c>
      <c r="C184" s="36">
        <v>42</v>
      </c>
      <c r="D184" s="37">
        <v>0.04475703324808184</v>
      </c>
      <c r="E184" s="36">
        <v>617.77208</v>
      </c>
      <c r="F184" s="37">
        <v>3.4888992189998014</v>
      </c>
      <c r="G184" s="36">
        <v>44</v>
      </c>
      <c r="H184" s="37">
        <v>1.03505057633498</v>
      </c>
      <c r="I184" s="36">
        <v>1209.89904</v>
      </c>
      <c r="J184" s="37">
        <v>39.616640023617414</v>
      </c>
      <c r="K184" s="36">
        <v>86</v>
      </c>
      <c r="L184" s="37">
        <v>0.0876736907565424</v>
      </c>
      <c r="M184" s="34">
        <v>1827.67112</v>
      </c>
      <c r="N184" s="37">
        <v>8.803468179862882</v>
      </c>
      <c r="O184" s="7"/>
      <c r="P184" s="7"/>
      <c r="Q184" s="9"/>
      <c r="R184" s="9"/>
      <c r="T184" s="15"/>
      <c r="W184" s="15"/>
      <c r="Z184" s="15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</row>
    <row r="185" spans="1:43" ht="12">
      <c r="A185" s="65"/>
      <c r="B185" s="8" t="s">
        <v>14</v>
      </c>
      <c r="C185" s="39">
        <v>93840</v>
      </c>
      <c r="D185" s="38">
        <v>100</v>
      </c>
      <c r="E185" s="39">
        <v>17706.79063</v>
      </c>
      <c r="F185" s="38">
        <v>100</v>
      </c>
      <c r="G185" s="39">
        <v>4251</v>
      </c>
      <c r="H185" s="38">
        <v>100</v>
      </c>
      <c r="I185" s="39">
        <v>3054.0173</v>
      </c>
      <c r="J185" s="38">
        <v>100</v>
      </c>
      <c r="K185" s="39">
        <v>98091</v>
      </c>
      <c r="L185" s="38">
        <v>100</v>
      </c>
      <c r="M185" s="39">
        <v>20760.80793</v>
      </c>
      <c r="N185" s="38">
        <v>100</v>
      </c>
      <c r="O185" s="7"/>
      <c r="P185" s="7"/>
      <c r="Q185" s="9"/>
      <c r="R185" s="9"/>
      <c r="S185" s="9"/>
      <c r="T185" s="15"/>
      <c r="U185" s="15"/>
      <c r="V185" s="9"/>
      <c r="W185" s="15"/>
      <c r="X185" s="15"/>
      <c r="Y185" s="9"/>
      <c r="Z185" s="15"/>
      <c r="AA185" s="15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</row>
    <row r="186" spans="1:43" ht="12" customHeight="1">
      <c r="A186" s="63" t="s">
        <v>19</v>
      </c>
      <c r="B186" s="31" t="s">
        <v>16</v>
      </c>
      <c r="C186" s="32">
        <v>5540</v>
      </c>
      <c r="D186" s="33">
        <v>15.643972552452489</v>
      </c>
      <c r="E186" s="32">
        <v>204.69877</v>
      </c>
      <c r="F186" s="33">
        <v>3.8844180240189488</v>
      </c>
      <c r="G186" s="32">
        <v>279</v>
      </c>
      <c r="H186" s="33">
        <v>8.271568336792173</v>
      </c>
      <c r="I186" s="32">
        <v>7.8391</v>
      </c>
      <c r="J186" s="33">
        <v>0.37225457148686497</v>
      </c>
      <c r="K186" s="32">
        <v>5819</v>
      </c>
      <c r="L186" s="33">
        <v>15.002836074872377</v>
      </c>
      <c r="M186" s="32">
        <v>212.53787</v>
      </c>
      <c r="N186" s="33">
        <v>2.8816408969069323</v>
      </c>
      <c r="O186" s="7"/>
      <c r="P186" s="7"/>
      <c r="Q186" s="9"/>
      <c r="R186" s="9"/>
      <c r="S186" s="9"/>
      <c r="T186" s="15"/>
      <c r="W186" s="15"/>
      <c r="Z186" s="15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</row>
    <row r="187" spans="1:43" ht="12">
      <c r="A187" s="64"/>
      <c r="B187" s="14" t="s">
        <v>4</v>
      </c>
      <c r="C187" s="34">
        <v>13879</v>
      </c>
      <c r="D187" s="35">
        <v>39.19182221218197</v>
      </c>
      <c r="E187" s="34">
        <v>996.70371</v>
      </c>
      <c r="F187" s="35">
        <v>18.913713334626074</v>
      </c>
      <c r="G187" s="34">
        <v>621</v>
      </c>
      <c r="H187" s="35">
        <v>18.41091016898903</v>
      </c>
      <c r="I187" s="34">
        <v>47.54887</v>
      </c>
      <c r="J187" s="35">
        <v>2.257948517882748</v>
      </c>
      <c r="K187" s="34">
        <v>14500</v>
      </c>
      <c r="L187" s="35">
        <v>37.384623317691954</v>
      </c>
      <c r="M187" s="34">
        <v>1044.25258</v>
      </c>
      <c r="N187" s="35">
        <v>14.158234206584352</v>
      </c>
      <c r="O187" s="7"/>
      <c r="P187" s="7"/>
      <c r="Q187" s="9"/>
      <c r="R187" s="9"/>
      <c r="T187" s="15"/>
      <c r="W187" s="15"/>
      <c r="Z187" s="15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</row>
    <row r="188" spans="1:43" ht="12">
      <c r="A188" s="64"/>
      <c r="B188" s="14" t="s">
        <v>5</v>
      </c>
      <c r="C188" s="34">
        <v>6671</v>
      </c>
      <c r="D188" s="35">
        <v>18.83771496343151</v>
      </c>
      <c r="E188" s="34">
        <v>811.30367</v>
      </c>
      <c r="F188" s="35">
        <v>15.395513117644631</v>
      </c>
      <c r="G188" s="34">
        <v>569</v>
      </c>
      <c r="H188" s="35">
        <v>16.869255855321672</v>
      </c>
      <c r="I188" s="34">
        <v>70.26526</v>
      </c>
      <c r="J188" s="35">
        <v>3.3366794978649534</v>
      </c>
      <c r="K188" s="34">
        <v>7240</v>
      </c>
      <c r="L188" s="35">
        <v>18.66652916000619</v>
      </c>
      <c r="M188" s="34">
        <v>881.56893</v>
      </c>
      <c r="N188" s="35">
        <v>11.952529128717083</v>
      </c>
      <c r="O188" s="7"/>
      <c r="P188" s="7"/>
      <c r="Q188" s="9"/>
      <c r="R188" s="9"/>
      <c r="T188" s="15"/>
      <c r="W188" s="15"/>
      <c r="Z188" s="15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</row>
    <row r="189" spans="1:43" ht="12">
      <c r="A189" s="64"/>
      <c r="B189" s="14" t="s">
        <v>6</v>
      </c>
      <c r="C189" s="34">
        <v>3615</v>
      </c>
      <c r="D189" s="35">
        <v>10.208115663739305</v>
      </c>
      <c r="E189" s="34">
        <v>623.01884</v>
      </c>
      <c r="F189" s="35">
        <v>11.822570362290783</v>
      </c>
      <c r="G189" s="34">
        <v>398</v>
      </c>
      <c r="H189" s="35">
        <v>11.799584939223243</v>
      </c>
      <c r="I189" s="34">
        <v>68.99241</v>
      </c>
      <c r="J189" s="35">
        <v>3.2762357949759666</v>
      </c>
      <c r="K189" s="34">
        <v>4013</v>
      </c>
      <c r="L189" s="35">
        <v>10.346516784406745</v>
      </c>
      <c r="M189" s="34">
        <v>692.01125</v>
      </c>
      <c r="N189" s="35">
        <v>9.382459319460045</v>
      </c>
      <c r="O189" s="7"/>
      <c r="P189" s="7"/>
      <c r="Q189" s="9"/>
      <c r="R189" s="9"/>
      <c r="T189" s="15"/>
      <c r="W189" s="15"/>
      <c r="Z189" s="15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</row>
    <row r="190" spans="1:43" ht="12">
      <c r="A190" s="64"/>
      <c r="B190" s="14" t="s">
        <v>7</v>
      </c>
      <c r="C190" s="34">
        <v>2843</v>
      </c>
      <c r="D190" s="35">
        <v>8.02812526473329</v>
      </c>
      <c r="E190" s="34">
        <v>688.83876</v>
      </c>
      <c r="F190" s="35">
        <v>13.071586580548887</v>
      </c>
      <c r="G190" s="34">
        <v>498</v>
      </c>
      <c r="H190" s="35">
        <v>14.764304773198933</v>
      </c>
      <c r="I190" s="34">
        <v>122.33263</v>
      </c>
      <c r="J190" s="35">
        <v>5.809197581292649</v>
      </c>
      <c r="K190" s="34">
        <v>3341</v>
      </c>
      <c r="L190" s="35">
        <v>8.613932862373021</v>
      </c>
      <c r="M190" s="34">
        <v>811.17139</v>
      </c>
      <c r="N190" s="35">
        <v>10.998061906919661</v>
      </c>
      <c r="O190" s="7"/>
      <c r="P190" s="7"/>
      <c r="Q190" s="9"/>
      <c r="R190" s="9"/>
      <c r="T190" s="15"/>
      <c r="W190" s="15"/>
      <c r="Z190" s="15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</row>
    <row r="191" spans="1:43" ht="12">
      <c r="A191" s="64"/>
      <c r="B191" s="14" t="s">
        <v>8</v>
      </c>
      <c r="C191" s="34">
        <v>1739</v>
      </c>
      <c r="D191" s="35">
        <v>4.910626041284274</v>
      </c>
      <c r="E191" s="34">
        <v>653.22483</v>
      </c>
      <c r="F191" s="35">
        <v>12.395767221213463</v>
      </c>
      <c r="G191" s="34">
        <v>433</v>
      </c>
      <c r="H191" s="35">
        <v>12.837236881114734</v>
      </c>
      <c r="I191" s="34">
        <v>166.23773</v>
      </c>
      <c r="J191" s="35">
        <v>7.894114751195821</v>
      </c>
      <c r="K191" s="34">
        <v>2172</v>
      </c>
      <c r="L191" s="35">
        <v>5.599958748001856</v>
      </c>
      <c r="M191" s="34">
        <v>819.46256</v>
      </c>
      <c r="N191" s="35">
        <v>11.110475636083352</v>
      </c>
      <c r="O191" s="7"/>
      <c r="P191" s="7"/>
      <c r="Q191" s="9"/>
      <c r="R191" s="9"/>
      <c r="T191" s="15"/>
      <c r="W191" s="15"/>
      <c r="Z191" s="15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</row>
    <row r="192" spans="1:43" ht="12">
      <c r="A192" s="64"/>
      <c r="B192" s="14" t="s">
        <v>9</v>
      </c>
      <c r="C192" s="34">
        <v>779</v>
      </c>
      <c r="D192" s="35">
        <v>2.1997571513286083</v>
      </c>
      <c r="E192" s="34">
        <v>531.39209</v>
      </c>
      <c r="F192" s="35">
        <v>10.08383690931362</v>
      </c>
      <c r="G192" s="34">
        <v>306</v>
      </c>
      <c r="H192" s="35">
        <v>9.07204269196561</v>
      </c>
      <c r="I192" s="34">
        <v>210.29702</v>
      </c>
      <c r="J192" s="35">
        <v>9.986353926479401</v>
      </c>
      <c r="K192" s="34">
        <v>1085</v>
      </c>
      <c r="L192" s="35">
        <v>2.7974011241169494</v>
      </c>
      <c r="M192" s="34">
        <v>741.68911</v>
      </c>
      <c r="N192" s="35">
        <v>10.056004006093147</v>
      </c>
      <c r="O192" s="7"/>
      <c r="P192" s="7"/>
      <c r="Q192" s="9"/>
      <c r="R192" s="9"/>
      <c r="T192" s="15"/>
      <c r="W192" s="15"/>
      <c r="Z192" s="15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</row>
    <row r="193" spans="1:43" ht="12">
      <c r="A193" s="64"/>
      <c r="B193" s="14" t="s">
        <v>10</v>
      </c>
      <c r="C193" s="34">
        <v>235</v>
      </c>
      <c r="D193" s="35">
        <v>0.6635981136870641</v>
      </c>
      <c r="E193" s="34">
        <v>317.13626</v>
      </c>
      <c r="F193" s="35">
        <v>6.018061585880362</v>
      </c>
      <c r="G193" s="34">
        <v>155</v>
      </c>
      <c r="H193" s="35">
        <v>4.595315742662319</v>
      </c>
      <c r="I193" s="34">
        <v>212.06357</v>
      </c>
      <c r="J193" s="35">
        <v>10.070241912761006</v>
      </c>
      <c r="K193" s="34">
        <v>390</v>
      </c>
      <c r="L193" s="35">
        <v>1.0055174547517145</v>
      </c>
      <c r="M193" s="34">
        <v>529.19983</v>
      </c>
      <c r="N193" s="35">
        <v>7.175021904398478</v>
      </c>
      <c r="O193" s="7"/>
      <c r="P193" s="7"/>
      <c r="Q193" s="9"/>
      <c r="R193" s="9"/>
      <c r="T193" s="15"/>
      <c r="W193" s="15"/>
      <c r="Z193" s="15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</row>
    <row r="194" spans="1:43" ht="12">
      <c r="A194" s="64"/>
      <c r="B194" s="14" t="s">
        <v>11</v>
      </c>
      <c r="C194" s="34">
        <v>95</v>
      </c>
      <c r="D194" s="35">
        <v>0.2682630672351961</v>
      </c>
      <c r="E194" s="34">
        <v>287.6874</v>
      </c>
      <c r="F194" s="35">
        <v>5.459232226178735</v>
      </c>
      <c r="G194" s="34">
        <v>70</v>
      </c>
      <c r="H194" s="35">
        <v>2.0753038837829827</v>
      </c>
      <c r="I194" s="34">
        <v>204.03855</v>
      </c>
      <c r="J194" s="35">
        <v>9.689158576501292</v>
      </c>
      <c r="K194" s="34">
        <v>165</v>
      </c>
      <c r="L194" s="35">
        <v>0.4254112308564946</v>
      </c>
      <c r="M194" s="34">
        <v>491.72595</v>
      </c>
      <c r="N194" s="35">
        <v>6.666941790610838</v>
      </c>
      <c r="O194" s="7"/>
      <c r="P194" s="7"/>
      <c r="Q194" s="9"/>
      <c r="R194" s="9"/>
      <c r="T194" s="15"/>
      <c r="W194" s="15"/>
      <c r="Z194" s="15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</row>
    <row r="195" spans="1:43" ht="12">
      <c r="A195" s="64"/>
      <c r="B195" s="14" t="s">
        <v>12</v>
      </c>
      <c r="C195" s="34">
        <v>12</v>
      </c>
      <c r="D195" s="35">
        <v>0.033885861124445825</v>
      </c>
      <c r="E195" s="34">
        <v>74.68234</v>
      </c>
      <c r="F195" s="35">
        <v>1.41719184522658</v>
      </c>
      <c r="G195" s="34">
        <v>21</v>
      </c>
      <c r="H195" s="35">
        <v>0.6225911651348948</v>
      </c>
      <c r="I195" s="34">
        <v>134.3183</v>
      </c>
      <c r="J195" s="35">
        <v>6.378359914957607</v>
      </c>
      <c r="K195" s="34">
        <v>33</v>
      </c>
      <c r="L195" s="35">
        <v>0.08508224617129892</v>
      </c>
      <c r="M195" s="34">
        <v>209.00064</v>
      </c>
      <c r="N195" s="35">
        <v>2.833682259560251</v>
      </c>
      <c r="O195" s="7"/>
      <c r="P195" s="7"/>
      <c r="Q195" s="9"/>
      <c r="R195" s="9"/>
      <c r="T195" s="15"/>
      <c r="W195" s="15"/>
      <c r="Z195" s="15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</row>
    <row r="196" spans="1:43" ht="12">
      <c r="A196" s="64"/>
      <c r="B196" s="14" t="s">
        <v>13</v>
      </c>
      <c r="C196" s="36">
        <v>5</v>
      </c>
      <c r="D196" s="37">
        <v>0.014119108801852426</v>
      </c>
      <c r="E196" s="36">
        <v>81.05435</v>
      </c>
      <c r="F196" s="37">
        <v>1.5381087930579176</v>
      </c>
      <c r="G196" s="36">
        <v>23</v>
      </c>
      <c r="H196" s="37">
        <v>0.6818855618144085</v>
      </c>
      <c r="I196" s="36">
        <v>861.91041</v>
      </c>
      <c r="J196" s="37">
        <v>40.92945495460169</v>
      </c>
      <c r="K196" s="36">
        <v>28</v>
      </c>
      <c r="L196" s="37">
        <v>0.07219099675140514</v>
      </c>
      <c r="M196" s="34">
        <v>942.96476</v>
      </c>
      <c r="N196" s="37">
        <v>12.784948944665862</v>
      </c>
      <c r="O196" s="7"/>
      <c r="P196" s="7"/>
      <c r="Q196" s="9"/>
      <c r="R196" s="9"/>
      <c r="T196" s="15"/>
      <c r="W196" s="15"/>
      <c r="Z196" s="15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</row>
    <row r="197" spans="1:43" ht="12">
      <c r="A197" s="65"/>
      <c r="B197" s="8" t="s">
        <v>14</v>
      </c>
      <c r="C197" s="39">
        <v>35413</v>
      </c>
      <c r="D197" s="38">
        <v>100</v>
      </c>
      <c r="E197" s="39">
        <v>5269.74102</v>
      </c>
      <c r="F197" s="38">
        <v>100</v>
      </c>
      <c r="G197" s="39">
        <v>3373</v>
      </c>
      <c r="H197" s="38">
        <v>100</v>
      </c>
      <c r="I197" s="39">
        <v>2105.84385</v>
      </c>
      <c r="J197" s="38">
        <v>100</v>
      </c>
      <c r="K197" s="39">
        <v>38786</v>
      </c>
      <c r="L197" s="38">
        <v>100</v>
      </c>
      <c r="M197" s="39">
        <v>7375.58487</v>
      </c>
      <c r="N197" s="38">
        <v>100</v>
      </c>
      <c r="O197" s="7"/>
      <c r="P197" s="7"/>
      <c r="Q197" s="9"/>
      <c r="R197" s="9"/>
      <c r="S197" s="9"/>
      <c r="T197" s="15"/>
      <c r="U197" s="15"/>
      <c r="V197" s="9"/>
      <c r="W197" s="15"/>
      <c r="X197" s="15"/>
      <c r="Y197" s="9"/>
      <c r="Z197" s="15"/>
      <c r="AA197" s="15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</row>
    <row r="198" spans="1:43" ht="12" customHeight="1">
      <c r="A198" s="63" t="s">
        <v>40</v>
      </c>
      <c r="B198" s="14" t="s">
        <v>16</v>
      </c>
      <c r="C198" s="32">
        <v>7126</v>
      </c>
      <c r="D198" s="33">
        <v>17.720637604754682</v>
      </c>
      <c r="E198" s="32">
        <v>268.97745</v>
      </c>
      <c r="F198" s="33">
        <v>4.4816101561919925</v>
      </c>
      <c r="G198" s="32">
        <v>255</v>
      </c>
      <c r="H198" s="33">
        <v>10.091017016224772</v>
      </c>
      <c r="I198" s="32">
        <v>7.29632</v>
      </c>
      <c r="J198" s="33">
        <v>0.20117993418864677</v>
      </c>
      <c r="K198" s="32">
        <v>7381</v>
      </c>
      <c r="L198" s="33">
        <v>17.269536733738885</v>
      </c>
      <c r="M198" s="32">
        <v>276.27377</v>
      </c>
      <c r="N198" s="33">
        <v>2.8693134352892167</v>
      </c>
      <c r="O198" s="7"/>
      <c r="P198" s="7"/>
      <c r="Q198" s="9"/>
      <c r="R198" s="9"/>
      <c r="S198" s="9"/>
      <c r="T198" s="15"/>
      <c r="W198" s="15"/>
      <c r="Z198" s="15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</row>
    <row r="199" spans="1:43" ht="12">
      <c r="A199" s="64"/>
      <c r="B199" s="14" t="s">
        <v>4</v>
      </c>
      <c r="C199" s="34">
        <v>17223</v>
      </c>
      <c r="D199" s="35">
        <v>42.82943326784871</v>
      </c>
      <c r="E199" s="34">
        <v>1227.65433</v>
      </c>
      <c r="F199" s="35">
        <v>20.454756016242538</v>
      </c>
      <c r="G199" s="34">
        <v>444</v>
      </c>
      <c r="H199" s="35">
        <v>17.570241392956074</v>
      </c>
      <c r="I199" s="34">
        <v>33.6402</v>
      </c>
      <c r="J199" s="35">
        <v>0.9275543317854638</v>
      </c>
      <c r="K199" s="34">
        <v>17667</v>
      </c>
      <c r="L199" s="35">
        <v>41.33598502573702</v>
      </c>
      <c r="M199" s="34">
        <v>1261.29453</v>
      </c>
      <c r="N199" s="35">
        <v>13.099503947789897</v>
      </c>
      <c r="O199" s="7"/>
      <c r="P199" s="7"/>
      <c r="Q199" s="9"/>
      <c r="R199" s="9"/>
      <c r="T199" s="15"/>
      <c r="W199" s="15"/>
      <c r="Z199" s="15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</row>
    <row r="200" spans="1:43" ht="12">
      <c r="A200" s="64"/>
      <c r="B200" s="14" t="s">
        <v>5</v>
      </c>
      <c r="C200" s="34">
        <v>6920</v>
      </c>
      <c r="D200" s="35">
        <v>17.208365453957676</v>
      </c>
      <c r="E200" s="34">
        <v>838.24651</v>
      </c>
      <c r="F200" s="35">
        <v>13.96657627845194</v>
      </c>
      <c r="G200" s="34">
        <v>362</v>
      </c>
      <c r="H200" s="35">
        <v>14.325286901464187</v>
      </c>
      <c r="I200" s="34">
        <v>44.41013</v>
      </c>
      <c r="J200" s="35">
        <v>1.2245114017352923</v>
      </c>
      <c r="K200" s="34">
        <v>7282</v>
      </c>
      <c r="L200" s="35">
        <v>17.03790360318203</v>
      </c>
      <c r="M200" s="34">
        <v>882.65664</v>
      </c>
      <c r="N200" s="35">
        <v>9.167061194044</v>
      </c>
      <c r="O200" s="7"/>
      <c r="P200" s="7"/>
      <c r="Q200" s="9"/>
      <c r="R200" s="9"/>
      <c r="T200" s="15"/>
      <c r="W200" s="15"/>
      <c r="Z200" s="15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</row>
    <row r="201" spans="1:43" ht="12">
      <c r="A201" s="64"/>
      <c r="B201" s="14" t="s">
        <v>6</v>
      </c>
      <c r="C201" s="34">
        <v>3341</v>
      </c>
      <c r="D201" s="35">
        <v>8.308258523363092</v>
      </c>
      <c r="E201" s="34">
        <v>575.65107</v>
      </c>
      <c r="F201" s="35">
        <v>9.591300987256693</v>
      </c>
      <c r="G201" s="34">
        <v>269</v>
      </c>
      <c r="H201" s="35">
        <v>10.645033636723387</v>
      </c>
      <c r="I201" s="34">
        <v>46.32136</v>
      </c>
      <c r="J201" s="35">
        <v>1.277209354349674</v>
      </c>
      <c r="K201" s="34">
        <v>3610</v>
      </c>
      <c r="L201" s="35">
        <v>8.44642021525503</v>
      </c>
      <c r="M201" s="34">
        <v>621.97243</v>
      </c>
      <c r="N201" s="35">
        <v>6.459657208060258</v>
      </c>
      <c r="O201" s="7"/>
      <c r="P201" s="7"/>
      <c r="Q201" s="9"/>
      <c r="R201" s="9"/>
      <c r="T201" s="15"/>
      <c r="W201" s="15"/>
      <c r="Z201" s="15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</row>
    <row r="202" spans="1:43" ht="12">
      <c r="A202" s="64"/>
      <c r="B202" s="14" t="s">
        <v>7</v>
      </c>
      <c r="C202" s="34">
        <v>2597</v>
      </c>
      <c r="D202" s="35">
        <v>6.458110561261283</v>
      </c>
      <c r="E202" s="34">
        <v>625.87721</v>
      </c>
      <c r="F202" s="35">
        <v>10.428151731177126</v>
      </c>
      <c r="G202" s="34">
        <v>323</v>
      </c>
      <c r="H202" s="35">
        <v>12.781954887218046</v>
      </c>
      <c r="I202" s="34">
        <v>79.47596</v>
      </c>
      <c r="J202" s="35">
        <v>2.1913743369780274</v>
      </c>
      <c r="K202" s="34">
        <v>2920</v>
      </c>
      <c r="L202" s="35">
        <v>6.832007487131492</v>
      </c>
      <c r="M202" s="34">
        <v>705.35317</v>
      </c>
      <c r="N202" s="35">
        <v>7.3256296727149985</v>
      </c>
      <c r="O202" s="7"/>
      <c r="P202" s="7"/>
      <c r="Q202" s="9"/>
      <c r="R202" s="9"/>
      <c r="T202" s="15"/>
      <c r="W202" s="15"/>
      <c r="Z202" s="15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</row>
    <row r="203" spans="1:43" ht="12">
      <c r="A203" s="64"/>
      <c r="B203" s="14" t="s">
        <v>8</v>
      </c>
      <c r="C203" s="34">
        <v>1636</v>
      </c>
      <c r="D203" s="35">
        <v>4.0683361102131155</v>
      </c>
      <c r="E203" s="34">
        <v>617.23674</v>
      </c>
      <c r="F203" s="35">
        <v>10.284187179106786</v>
      </c>
      <c r="G203" s="34">
        <v>295</v>
      </c>
      <c r="H203" s="35">
        <v>11.673921646220816</v>
      </c>
      <c r="I203" s="34">
        <v>113.95996</v>
      </c>
      <c r="J203" s="35">
        <v>3.1421945930196067</v>
      </c>
      <c r="K203" s="34">
        <v>1931</v>
      </c>
      <c r="L203" s="35">
        <v>4.518015910154422</v>
      </c>
      <c r="M203" s="34">
        <v>731.1967</v>
      </c>
      <c r="N203" s="35">
        <v>7.594034407063468</v>
      </c>
      <c r="O203" s="7"/>
      <c r="P203" s="7"/>
      <c r="Q203" s="9"/>
      <c r="R203" s="9"/>
      <c r="T203" s="15"/>
      <c r="W203" s="15"/>
      <c r="Z203" s="15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</row>
    <row r="204" spans="1:43" ht="12">
      <c r="A204" s="64"/>
      <c r="B204" s="14" t="s">
        <v>9</v>
      </c>
      <c r="C204" s="34">
        <v>844</v>
      </c>
      <c r="D204" s="35">
        <v>2.0988237634595777</v>
      </c>
      <c r="E204" s="34">
        <v>575.941</v>
      </c>
      <c r="F204" s="35">
        <v>9.596131701625444</v>
      </c>
      <c r="G204" s="34">
        <v>250</v>
      </c>
      <c r="H204" s="35">
        <v>9.893153937475267</v>
      </c>
      <c r="I204" s="34">
        <v>174.79865</v>
      </c>
      <c r="J204" s="35">
        <v>4.819687308569841</v>
      </c>
      <c r="K204" s="34">
        <v>1094</v>
      </c>
      <c r="L204" s="35">
        <v>2.5596630790828265</v>
      </c>
      <c r="M204" s="34">
        <v>750.73965</v>
      </c>
      <c r="N204" s="35">
        <v>7.797002821329452</v>
      </c>
      <c r="O204" s="7"/>
      <c r="P204" s="7"/>
      <c r="Q204" s="9"/>
      <c r="R204" s="9"/>
      <c r="T204" s="15"/>
      <c r="W204" s="15"/>
      <c r="Z204" s="15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</row>
    <row r="205" spans="1:43" ht="12">
      <c r="A205" s="64"/>
      <c r="B205" s="14" t="s">
        <v>10</v>
      </c>
      <c r="C205" s="34">
        <v>323</v>
      </c>
      <c r="D205" s="35">
        <v>0.8032228383855967</v>
      </c>
      <c r="E205" s="34">
        <v>440.15001</v>
      </c>
      <c r="F205" s="35">
        <v>7.333628730081303</v>
      </c>
      <c r="G205" s="34">
        <v>148</v>
      </c>
      <c r="H205" s="35">
        <v>5.856747130985358</v>
      </c>
      <c r="I205" s="34">
        <v>201.40962</v>
      </c>
      <c r="J205" s="35">
        <v>5.5534261239310165</v>
      </c>
      <c r="K205" s="34">
        <v>471</v>
      </c>
      <c r="L205" s="35">
        <v>1.1020121665886757</v>
      </c>
      <c r="M205" s="34">
        <v>641.55963</v>
      </c>
      <c r="N205" s="35">
        <v>6.663085192264828</v>
      </c>
      <c r="O205" s="7"/>
      <c r="P205" s="7"/>
      <c r="Q205" s="9"/>
      <c r="R205" s="9"/>
      <c r="T205" s="15"/>
      <c r="W205" s="15"/>
      <c r="Z205" s="15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</row>
    <row r="206" spans="1:43" ht="12">
      <c r="A206" s="64"/>
      <c r="B206" s="14" t="s">
        <v>11</v>
      </c>
      <c r="C206" s="34">
        <v>161</v>
      </c>
      <c r="D206" s="35">
        <v>0.4003680401860095</v>
      </c>
      <c r="E206" s="34">
        <v>473.13683</v>
      </c>
      <c r="F206" s="35">
        <v>7.8832438280476085</v>
      </c>
      <c r="G206" s="34">
        <v>91</v>
      </c>
      <c r="H206" s="35">
        <v>3.601108033240997</v>
      </c>
      <c r="I206" s="34">
        <v>268.34013</v>
      </c>
      <c r="J206" s="35">
        <v>7.398887342327765</v>
      </c>
      <c r="K206" s="34">
        <v>252</v>
      </c>
      <c r="L206" s="35">
        <v>0.5896116050538137</v>
      </c>
      <c r="M206" s="34">
        <v>741.47696</v>
      </c>
      <c r="N206" s="35">
        <v>7.700802733771669</v>
      </c>
      <c r="O206" s="7"/>
      <c r="P206" s="7"/>
      <c r="Q206" s="9"/>
      <c r="R206" s="9"/>
      <c r="T206" s="15"/>
      <c r="W206" s="15"/>
      <c r="Z206" s="15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</row>
    <row r="207" spans="1:43" ht="12">
      <c r="A207" s="64"/>
      <c r="B207" s="14" t="s">
        <v>12</v>
      </c>
      <c r="C207" s="34">
        <v>35</v>
      </c>
      <c r="D207" s="35">
        <v>0.08703653047521946</v>
      </c>
      <c r="E207" s="34">
        <v>238.88215</v>
      </c>
      <c r="F207" s="35">
        <v>3.980172574217575</v>
      </c>
      <c r="G207" s="34">
        <v>40</v>
      </c>
      <c r="H207" s="35">
        <v>1.5829046299960428</v>
      </c>
      <c r="I207" s="34">
        <v>300.32151</v>
      </c>
      <c r="J207" s="35">
        <v>8.280703370635473</v>
      </c>
      <c r="K207" s="34">
        <v>75</v>
      </c>
      <c r="L207" s="35">
        <v>0.1754796443612541</v>
      </c>
      <c r="M207" s="34">
        <v>539.20366</v>
      </c>
      <c r="N207" s="35">
        <v>5.600040517762938</v>
      </c>
      <c r="O207" s="7"/>
      <c r="P207" s="7"/>
      <c r="Q207" s="9"/>
      <c r="R207" s="9"/>
      <c r="T207" s="15"/>
      <c r="W207" s="15"/>
      <c r="Z207" s="15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</row>
    <row r="208" spans="1:43" ht="12">
      <c r="A208" s="64"/>
      <c r="B208" s="14" t="s">
        <v>13</v>
      </c>
      <c r="C208" s="36">
        <v>7</v>
      </c>
      <c r="D208" s="37">
        <v>0.01740730609504389</v>
      </c>
      <c r="E208" s="36">
        <v>120.05053</v>
      </c>
      <c r="F208" s="37">
        <v>2.000240817600998</v>
      </c>
      <c r="G208" s="36">
        <v>50</v>
      </c>
      <c r="H208" s="37">
        <v>1.9786307874950535</v>
      </c>
      <c r="I208" s="36">
        <v>2356.78945</v>
      </c>
      <c r="J208" s="37">
        <v>64.98327190247919</v>
      </c>
      <c r="K208" s="36">
        <v>57</v>
      </c>
      <c r="L208" s="37">
        <v>0.13336452971455312</v>
      </c>
      <c r="M208" s="34">
        <v>2476.83998</v>
      </c>
      <c r="N208" s="37">
        <v>25.723868869909275</v>
      </c>
      <c r="O208" s="7"/>
      <c r="P208" s="7"/>
      <c r="Q208" s="9"/>
      <c r="R208" s="9"/>
      <c r="T208" s="15"/>
      <c r="W208" s="15"/>
      <c r="Z208" s="15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</row>
    <row r="209" spans="1:43" ht="12">
      <c r="A209" s="65"/>
      <c r="B209" s="8" t="s">
        <v>14</v>
      </c>
      <c r="C209" s="39">
        <v>40213</v>
      </c>
      <c r="D209" s="38">
        <v>100</v>
      </c>
      <c r="E209" s="39">
        <v>6001.80383</v>
      </c>
      <c r="F209" s="38">
        <v>100</v>
      </c>
      <c r="G209" s="39">
        <v>2527</v>
      </c>
      <c r="H209" s="38">
        <v>100</v>
      </c>
      <c r="I209" s="39">
        <v>3626.76329</v>
      </c>
      <c r="J209" s="38">
        <v>100</v>
      </c>
      <c r="K209" s="39">
        <v>42740</v>
      </c>
      <c r="L209" s="38">
        <v>100</v>
      </c>
      <c r="M209" s="39">
        <v>9628.56712</v>
      </c>
      <c r="N209" s="38">
        <v>100</v>
      </c>
      <c r="O209" s="7"/>
      <c r="P209" s="7"/>
      <c r="Q209" s="9"/>
      <c r="R209" s="9"/>
      <c r="S209" s="9"/>
      <c r="T209" s="15"/>
      <c r="U209" s="15"/>
      <c r="V209" s="9"/>
      <c r="W209" s="15"/>
      <c r="X209" s="15"/>
      <c r="Y209" s="9"/>
      <c r="Z209" s="15"/>
      <c r="AA209" s="15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</row>
    <row r="210" spans="1:43" ht="12" customHeight="1">
      <c r="A210" s="63" t="s">
        <v>41</v>
      </c>
      <c r="B210" s="14" t="s">
        <v>16</v>
      </c>
      <c r="C210" s="32">
        <v>5865</v>
      </c>
      <c r="D210" s="33">
        <v>24.22852893791052</v>
      </c>
      <c r="E210" s="32">
        <v>214.92123</v>
      </c>
      <c r="F210" s="33">
        <v>6.175763250660417</v>
      </c>
      <c r="G210" s="32">
        <v>219</v>
      </c>
      <c r="H210" s="33">
        <v>11.370716510903426</v>
      </c>
      <c r="I210" s="32">
        <v>6.06719</v>
      </c>
      <c r="J210" s="33">
        <v>0.34452334181287353</v>
      </c>
      <c r="K210" s="32">
        <v>6084</v>
      </c>
      <c r="L210" s="33">
        <v>23.280909195270347</v>
      </c>
      <c r="M210" s="32">
        <v>220.98842</v>
      </c>
      <c r="N210" s="33">
        <v>4.216439477582257</v>
      </c>
      <c r="O210" s="7"/>
      <c r="P210" s="7"/>
      <c r="Q210" s="9"/>
      <c r="R210" s="9"/>
      <c r="S210" s="9"/>
      <c r="T210" s="15"/>
      <c r="W210" s="15"/>
      <c r="Z210" s="15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</row>
    <row r="211" spans="1:43" ht="12">
      <c r="A211" s="64"/>
      <c r="B211" s="14" t="s">
        <v>4</v>
      </c>
      <c r="C211" s="34">
        <v>9846</v>
      </c>
      <c r="D211" s="35">
        <v>40.6741851530549</v>
      </c>
      <c r="E211" s="34">
        <v>693.22738</v>
      </c>
      <c r="F211" s="35">
        <v>19.91989426896358</v>
      </c>
      <c r="G211" s="34">
        <v>320</v>
      </c>
      <c r="H211" s="35">
        <v>16.614745586708203</v>
      </c>
      <c r="I211" s="34">
        <v>24.35877</v>
      </c>
      <c r="J211" s="35">
        <v>1.3832045548023335</v>
      </c>
      <c r="K211" s="34">
        <v>10166</v>
      </c>
      <c r="L211" s="35">
        <v>38.901006390387636</v>
      </c>
      <c r="M211" s="34">
        <v>717.58615</v>
      </c>
      <c r="N211" s="35">
        <v>13.691480175414906</v>
      </c>
      <c r="O211" s="7"/>
      <c r="P211" s="7"/>
      <c r="Q211" s="9"/>
      <c r="R211" s="9"/>
      <c r="T211" s="15"/>
      <c r="W211" s="15"/>
      <c r="Z211" s="15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</row>
    <row r="212" spans="1:43" ht="12">
      <c r="A212" s="64"/>
      <c r="B212" s="14" t="s">
        <v>5</v>
      </c>
      <c r="C212" s="34">
        <v>3567</v>
      </c>
      <c r="D212" s="35">
        <v>14.735407113644813</v>
      </c>
      <c r="E212" s="34">
        <v>430.55862</v>
      </c>
      <c r="F212" s="35">
        <v>12.372105364607597</v>
      </c>
      <c r="G212" s="34">
        <v>263</v>
      </c>
      <c r="H212" s="35">
        <v>13.655244029075805</v>
      </c>
      <c r="I212" s="34">
        <v>32.40181</v>
      </c>
      <c r="J212" s="35">
        <v>1.839925873754701</v>
      </c>
      <c r="K212" s="34">
        <v>3830</v>
      </c>
      <c r="L212" s="35">
        <v>14.655799181112004</v>
      </c>
      <c r="M212" s="34">
        <v>462.96043</v>
      </c>
      <c r="N212" s="35">
        <v>8.833243993556119</v>
      </c>
      <c r="O212" s="7"/>
      <c r="P212" s="7"/>
      <c r="Q212" s="9"/>
      <c r="R212" s="9"/>
      <c r="T212" s="15"/>
      <c r="W212" s="15"/>
      <c r="Z212" s="15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</row>
    <row r="213" spans="1:43" ht="12">
      <c r="A213" s="64"/>
      <c r="B213" s="14" t="s">
        <v>6</v>
      </c>
      <c r="C213" s="34">
        <v>1743</v>
      </c>
      <c r="D213" s="35">
        <v>7.200396579501797</v>
      </c>
      <c r="E213" s="34">
        <v>299.65983</v>
      </c>
      <c r="F213" s="35">
        <v>8.610727594538464</v>
      </c>
      <c r="G213" s="34">
        <v>234</v>
      </c>
      <c r="H213" s="35">
        <v>12.149532710280374</v>
      </c>
      <c r="I213" s="34">
        <v>40.498</v>
      </c>
      <c r="J213" s="35">
        <v>2.299665297565719</v>
      </c>
      <c r="K213" s="34">
        <v>1977</v>
      </c>
      <c r="L213" s="35">
        <v>7.565147514636666</v>
      </c>
      <c r="M213" s="34">
        <v>340.15783</v>
      </c>
      <c r="N213" s="35">
        <v>6.490181263890271</v>
      </c>
      <c r="O213" s="7"/>
      <c r="P213" s="7"/>
      <c r="Q213" s="9"/>
      <c r="R213" s="9"/>
      <c r="T213" s="15"/>
      <c r="W213" s="15"/>
      <c r="Z213" s="15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</row>
    <row r="214" spans="1:43" ht="12">
      <c r="A214" s="64"/>
      <c r="B214" s="14" t="s">
        <v>7</v>
      </c>
      <c r="C214" s="34">
        <v>1413</v>
      </c>
      <c r="D214" s="35">
        <v>5.8371545420746065</v>
      </c>
      <c r="E214" s="34">
        <v>340.16441</v>
      </c>
      <c r="F214" s="35">
        <v>9.774627022470431</v>
      </c>
      <c r="G214" s="34">
        <v>227</v>
      </c>
      <c r="H214" s="35">
        <v>11.786085150571132</v>
      </c>
      <c r="I214" s="34">
        <v>56.13935</v>
      </c>
      <c r="J214" s="35">
        <v>3.187854092125439</v>
      </c>
      <c r="K214" s="34">
        <v>1640</v>
      </c>
      <c r="L214" s="35">
        <v>6.275590249875636</v>
      </c>
      <c r="M214" s="34">
        <v>396.30376</v>
      </c>
      <c r="N214" s="35">
        <v>7.561440634664405</v>
      </c>
      <c r="O214" s="7"/>
      <c r="P214" s="7"/>
      <c r="Q214" s="9"/>
      <c r="R214" s="9"/>
      <c r="T214" s="15"/>
      <c r="W214" s="15"/>
      <c r="Z214" s="15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</row>
    <row r="215" spans="1:43" ht="12">
      <c r="A215" s="64"/>
      <c r="B215" s="14" t="s">
        <v>8</v>
      </c>
      <c r="C215" s="34">
        <v>919</v>
      </c>
      <c r="D215" s="35">
        <v>3.796422522410873</v>
      </c>
      <c r="E215" s="34">
        <v>348.18001</v>
      </c>
      <c r="F215" s="35">
        <v>10.004955352119362</v>
      </c>
      <c r="G215" s="34">
        <v>246</v>
      </c>
      <c r="H215" s="35">
        <v>12.77258566978193</v>
      </c>
      <c r="I215" s="34">
        <v>95.46321</v>
      </c>
      <c r="J215" s="35">
        <v>5.420846245030092</v>
      </c>
      <c r="K215" s="34">
        <v>1165</v>
      </c>
      <c r="L215" s="35">
        <v>4.457965025064095</v>
      </c>
      <c r="M215" s="34">
        <v>443.64322</v>
      </c>
      <c r="N215" s="35">
        <v>8.464673337950062</v>
      </c>
      <c r="O215" s="7"/>
      <c r="P215" s="7"/>
      <c r="Q215" s="9"/>
      <c r="R215" s="9"/>
      <c r="T215" s="15"/>
      <c r="W215" s="15"/>
      <c r="Z215" s="15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</row>
    <row r="216" spans="1:43" ht="12">
      <c r="A216" s="64"/>
      <c r="B216" s="14" t="s">
        <v>9</v>
      </c>
      <c r="C216" s="34">
        <v>532</v>
      </c>
      <c r="D216" s="35">
        <v>2.197711405791713</v>
      </c>
      <c r="E216" s="34">
        <v>360.68622</v>
      </c>
      <c r="F216" s="35">
        <v>10.364321395776575</v>
      </c>
      <c r="G216" s="34">
        <v>222</v>
      </c>
      <c r="H216" s="35">
        <v>11.526479750778817</v>
      </c>
      <c r="I216" s="34">
        <v>157.70915</v>
      </c>
      <c r="J216" s="35">
        <v>8.95546099470558</v>
      </c>
      <c r="K216" s="34">
        <v>754</v>
      </c>
      <c r="L216" s="35">
        <v>2.8852408831745304</v>
      </c>
      <c r="M216" s="34">
        <v>518.39537</v>
      </c>
      <c r="N216" s="35">
        <v>9.890937738112525</v>
      </c>
      <c r="O216" s="7"/>
      <c r="P216" s="7"/>
      <c r="Q216" s="9"/>
      <c r="R216" s="9"/>
      <c r="T216" s="15"/>
      <c r="W216" s="15"/>
      <c r="Z216" s="15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</row>
    <row r="217" spans="1:43" ht="12">
      <c r="A217" s="64"/>
      <c r="B217" s="14" t="s">
        <v>10</v>
      </c>
      <c r="C217" s="34">
        <v>209</v>
      </c>
      <c r="D217" s="35">
        <v>0.8633866237038873</v>
      </c>
      <c r="E217" s="34">
        <v>284.00711</v>
      </c>
      <c r="F217" s="35">
        <v>8.160946561045973</v>
      </c>
      <c r="G217" s="34">
        <v>106</v>
      </c>
      <c r="H217" s="35">
        <v>5.503634475597092</v>
      </c>
      <c r="I217" s="34">
        <v>145.06514</v>
      </c>
      <c r="J217" s="35">
        <v>8.237475143081452</v>
      </c>
      <c r="K217" s="34">
        <v>315</v>
      </c>
      <c r="L217" s="35">
        <v>1.2053725175066008</v>
      </c>
      <c r="M217" s="34">
        <v>429.07225</v>
      </c>
      <c r="N217" s="35">
        <v>8.18666052110352</v>
      </c>
      <c r="O217" s="7"/>
      <c r="P217" s="7"/>
      <c r="Q217" s="9"/>
      <c r="R217" s="9"/>
      <c r="T217" s="15"/>
      <c r="W217" s="15"/>
      <c r="Z217" s="15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</row>
    <row r="218" spans="1:43" ht="12">
      <c r="A218" s="64"/>
      <c r="B218" s="14" t="s">
        <v>11</v>
      </c>
      <c r="C218" s="34">
        <v>80</v>
      </c>
      <c r="D218" s="35">
        <v>0.3304829181641674</v>
      </c>
      <c r="E218" s="34">
        <v>240.67838</v>
      </c>
      <c r="F218" s="35">
        <v>6.915895160438469</v>
      </c>
      <c r="G218" s="34">
        <v>53</v>
      </c>
      <c r="H218" s="35">
        <v>2.751817237798546</v>
      </c>
      <c r="I218" s="34">
        <v>166.14965</v>
      </c>
      <c r="J218" s="35">
        <v>9.434751945964987</v>
      </c>
      <c r="K218" s="34">
        <v>133</v>
      </c>
      <c r="L218" s="35">
        <v>0.5089350629472315</v>
      </c>
      <c r="M218" s="34">
        <v>406.82803</v>
      </c>
      <c r="N218" s="35">
        <v>7.762242773983445</v>
      </c>
      <c r="O218" s="7"/>
      <c r="P218" s="7"/>
      <c r="Q218" s="9"/>
      <c r="R218" s="9"/>
      <c r="T218" s="15"/>
      <c r="W218" s="15"/>
      <c r="Z218" s="15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</row>
    <row r="219" spans="1:43" ht="12">
      <c r="A219" s="64"/>
      <c r="B219" s="14" t="s">
        <v>12</v>
      </c>
      <c r="C219" s="34">
        <v>27</v>
      </c>
      <c r="D219" s="35">
        <v>0.11153798488040649</v>
      </c>
      <c r="E219" s="34">
        <v>192.09749</v>
      </c>
      <c r="F219" s="35">
        <v>5.519922900525494</v>
      </c>
      <c r="G219" s="34">
        <v>21</v>
      </c>
      <c r="H219" s="35">
        <v>1.0903426791277258</v>
      </c>
      <c r="I219" s="34">
        <v>158.42568</v>
      </c>
      <c r="J219" s="35">
        <v>8.996148909557295</v>
      </c>
      <c r="K219" s="34">
        <v>48</v>
      </c>
      <c r="L219" s="35">
        <v>0.18367581219148205</v>
      </c>
      <c r="M219" s="34">
        <v>350.52317</v>
      </c>
      <c r="N219" s="35">
        <v>6.687951032887952</v>
      </c>
      <c r="O219" s="7"/>
      <c r="P219" s="7"/>
      <c r="Q219" s="9"/>
      <c r="R219" s="9"/>
      <c r="T219" s="15"/>
      <c r="W219" s="15"/>
      <c r="Z219" s="15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</row>
    <row r="220" spans="1:43" ht="12">
      <c r="A220" s="64"/>
      <c r="B220" s="14" t="s">
        <v>13</v>
      </c>
      <c r="C220" s="36">
        <v>6</v>
      </c>
      <c r="D220" s="37">
        <v>0.024786218862312553</v>
      </c>
      <c r="E220" s="36">
        <v>75.89492</v>
      </c>
      <c r="F220" s="37">
        <v>2.1808411288536376</v>
      </c>
      <c r="G220" s="36">
        <v>15</v>
      </c>
      <c r="H220" s="37">
        <v>0.778816199376947</v>
      </c>
      <c r="I220" s="36">
        <v>878.76093</v>
      </c>
      <c r="J220" s="37">
        <v>49.90014360159953</v>
      </c>
      <c r="K220" s="36">
        <v>21</v>
      </c>
      <c r="L220" s="37">
        <v>0.08035816783377339</v>
      </c>
      <c r="M220" s="34">
        <v>954.65585</v>
      </c>
      <c r="N220" s="37">
        <v>18.214749050854543</v>
      </c>
      <c r="O220" s="7"/>
      <c r="P220" s="7"/>
      <c r="Q220" s="9"/>
      <c r="R220" s="9"/>
      <c r="T220" s="15"/>
      <c r="W220" s="15"/>
      <c r="Z220" s="15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</row>
    <row r="221" spans="1:43" ht="12">
      <c r="A221" s="65"/>
      <c r="B221" s="8" t="s">
        <v>14</v>
      </c>
      <c r="C221" s="39">
        <v>24207</v>
      </c>
      <c r="D221" s="38">
        <v>100</v>
      </c>
      <c r="E221" s="39">
        <v>3480.0756</v>
      </c>
      <c r="F221" s="38">
        <v>100</v>
      </c>
      <c r="G221" s="39">
        <v>1926</v>
      </c>
      <c r="H221" s="38">
        <v>100</v>
      </c>
      <c r="I221" s="39">
        <v>1761.03888</v>
      </c>
      <c r="J221" s="38">
        <v>100</v>
      </c>
      <c r="K221" s="39">
        <v>26133</v>
      </c>
      <c r="L221" s="38">
        <v>100</v>
      </c>
      <c r="M221" s="39">
        <v>5241.11448</v>
      </c>
      <c r="N221" s="38">
        <v>100</v>
      </c>
      <c r="O221" s="7"/>
      <c r="P221" s="7"/>
      <c r="Q221" s="9"/>
      <c r="R221" s="9"/>
      <c r="S221" s="9"/>
      <c r="T221" s="15"/>
      <c r="U221" s="15"/>
      <c r="V221" s="9"/>
      <c r="W221" s="15"/>
      <c r="X221" s="15"/>
      <c r="Y221" s="9"/>
      <c r="Z221" s="15"/>
      <c r="AA221" s="15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</row>
    <row r="222" spans="1:43" ht="12" customHeight="1">
      <c r="A222" s="63" t="s">
        <v>42</v>
      </c>
      <c r="B222" s="14" t="s">
        <v>16</v>
      </c>
      <c r="C222" s="32">
        <v>6828</v>
      </c>
      <c r="D222" s="33">
        <v>10.646957009870421</v>
      </c>
      <c r="E222" s="32">
        <v>250.44067</v>
      </c>
      <c r="F222" s="33">
        <v>2.1281392537346173</v>
      </c>
      <c r="G222" s="32">
        <v>261</v>
      </c>
      <c r="H222" s="33">
        <v>6.745929180666839</v>
      </c>
      <c r="I222" s="32">
        <v>6.53334</v>
      </c>
      <c r="J222" s="33">
        <v>0.14493551057039444</v>
      </c>
      <c r="K222" s="32">
        <v>7089</v>
      </c>
      <c r="L222" s="33">
        <v>10.425</v>
      </c>
      <c r="M222" s="32">
        <v>256.97401</v>
      </c>
      <c r="N222" s="33">
        <v>1.5788703092997072</v>
      </c>
      <c r="O222" s="7"/>
      <c r="P222" s="7"/>
      <c r="Q222" s="9"/>
      <c r="R222" s="9"/>
      <c r="S222" s="9"/>
      <c r="T222" s="15"/>
      <c r="W222" s="15"/>
      <c r="Z222" s="15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</row>
    <row r="223" spans="1:43" ht="12">
      <c r="A223" s="64"/>
      <c r="B223" s="14" t="s">
        <v>4</v>
      </c>
      <c r="C223" s="34">
        <v>28702</v>
      </c>
      <c r="D223" s="35">
        <v>44.75526656375232</v>
      </c>
      <c r="E223" s="34">
        <v>2075.52263</v>
      </c>
      <c r="F223" s="35">
        <v>17.636916483722512</v>
      </c>
      <c r="G223" s="34">
        <v>542</v>
      </c>
      <c r="H223" s="35">
        <v>14.008787800465237</v>
      </c>
      <c r="I223" s="34">
        <v>41.3006</v>
      </c>
      <c r="J223" s="35">
        <v>0.916211853028257</v>
      </c>
      <c r="K223" s="34">
        <v>29244</v>
      </c>
      <c r="L223" s="35">
        <v>43.00588235294118</v>
      </c>
      <c r="M223" s="34">
        <v>2116.82323</v>
      </c>
      <c r="N223" s="35">
        <v>13.005943083049157</v>
      </c>
      <c r="O223" s="7"/>
      <c r="P223" s="7"/>
      <c r="Q223" s="9"/>
      <c r="R223" s="9"/>
      <c r="T223" s="15"/>
      <c r="W223" s="15"/>
      <c r="Z223" s="15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</row>
    <row r="224" spans="1:43" ht="12">
      <c r="A224" s="64"/>
      <c r="B224" s="14" t="s">
        <v>5</v>
      </c>
      <c r="C224" s="34">
        <v>12551</v>
      </c>
      <c r="D224" s="35">
        <v>19.570878358360233</v>
      </c>
      <c r="E224" s="34">
        <v>1504.96294</v>
      </c>
      <c r="F224" s="35">
        <v>12.788540727150489</v>
      </c>
      <c r="G224" s="34">
        <v>453</v>
      </c>
      <c r="H224" s="35">
        <v>11.7084517963298</v>
      </c>
      <c r="I224" s="34">
        <v>56.41844</v>
      </c>
      <c r="J224" s="35">
        <v>1.2515857749612243</v>
      </c>
      <c r="K224" s="34">
        <v>13004</v>
      </c>
      <c r="L224" s="35">
        <v>19.123529411764707</v>
      </c>
      <c r="M224" s="34">
        <v>1561.38138</v>
      </c>
      <c r="N224" s="35">
        <v>9.593260821883907</v>
      </c>
      <c r="O224" s="7"/>
      <c r="P224" s="7"/>
      <c r="Q224" s="9"/>
      <c r="R224" s="9"/>
      <c r="T224" s="15"/>
      <c r="W224" s="15"/>
      <c r="Z224" s="15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</row>
    <row r="225" spans="1:43" ht="12">
      <c r="A225" s="64"/>
      <c r="B225" s="14" t="s">
        <v>6</v>
      </c>
      <c r="C225" s="34">
        <v>5478</v>
      </c>
      <c r="D225" s="35">
        <v>8.541890817233476</v>
      </c>
      <c r="E225" s="34">
        <v>944.56827</v>
      </c>
      <c r="F225" s="35">
        <v>8.026543026015696</v>
      </c>
      <c r="G225" s="34">
        <v>396</v>
      </c>
      <c r="H225" s="35">
        <v>10.235202894804859</v>
      </c>
      <c r="I225" s="34">
        <v>68.73855</v>
      </c>
      <c r="J225" s="35">
        <v>1.5248948991049887</v>
      </c>
      <c r="K225" s="34">
        <v>5874</v>
      </c>
      <c r="L225" s="35">
        <v>8.638235294117647</v>
      </c>
      <c r="M225" s="34">
        <v>1013.30682</v>
      </c>
      <c r="N225" s="35">
        <v>6.225843820972022</v>
      </c>
      <c r="O225" s="7"/>
      <c r="P225" s="7"/>
      <c r="Q225" s="9"/>
      <c r="R225" s="9"/>
      <c r="T225" s="15"/>
      <c r="W225" s="15"/>
      <c r="Z225" s="15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</row>
    <row r="226" spans="1:43" ht="12">
      <c r="A226" s="64"/>
      <c r="B226" s="14" t="s">
        <v>7</v>
      </c>
      <c r="C226" s="34">
        <v>4717</v>
      </c>
      <c r="D226" s="35">
        <v>7.355257207902574</v>
      </c>
      <c r="E226" s="34">
        <v>1137.59676</v>
      </c>
      <c r="F226" s="35">
        <v>9.666817773156886</v>
      </c>
      <c r="G226" s="34">
        <v>526</v>
      </c>
      <c r="H226" s="35">
        <v>13.59524424915999</v>
      </c>
      <c r="I226" s="34">
        <v>128.68814</v>
      </c>
      <c r="J226" s="35">
        <v>2.8548156494617456</v>
      </c>
      <c r="K226" s="34">
        <v>5243</v>
      </c>
      <c r="L226" s="35">
        <v>7.7102941176470585</v>
      </c>
      <c r="M226" s="34">
        <v>1266.2849</v>
      </c>
      <c r="N226" s="35">
        <v>7.780162794379668</v>
      </c>
      <c r="O226" s="7"/>
      <c r="P226" s="7"/>
      <c r="Q226" s="9"/>
      <c r="R226" s="9"/>
      <c r="T226" s="15"/>
      <c r="W226" s="15"/>
      <c r="Z226" s="15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</row>
    <row r="227" spans="1:43" ht="12">
      <c r="A227" s="64"/>
      <c r="B227" s="14" t="s">
        <v>8</v>
      </c>
      <c r="C227" s="34">
        <v>2784</v>
      </c>
      <c r="D227" s="35">
        <v>4.341114281704636</v>
      </c>
      <c r="E227" s="34">
        <v>1057.55734</v>
      </c>
      <c r="F227" s="35">
        <v>8.986676518351299</v>
      </c>
      <c r="G227" s="34">
        <v>551</v>
      </c>
      <c r="H227" s="35">
        <v>14.241406048074438</v>
      </c>
      <c r="I227" s="34">
        <v>210.8617</v>
      </c>
      <c r="J227" s="35">
        <v>4.677752596564903</v>
      </c>
      <c r="K227" s="34">
        <v>3335</v>
      </c>
      <c r="L227" s="35">
        <v>4.904411764705882</v>
      </c>
      <c r="M227" s="34">
        <v>1268.41904</v>
      </c>
      <c r="N227" s="35">
        <v>7.793275133179567</v>
      </c>
      <c r="O227" s="7"/>
      <c r="P227" s="7"/>
      <c r="Q227" s="9"/>
      <c r="R227" s="9"/>
      <c r="T227" s="15"/>
      <c r="W227" s="15"/>
      <c r="Z227" s="15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</row>
    <row r="228" spans="1:43" ht="12">
      <c r="A228" s="64"/>
      <c r="B228" s="14" t="s">
        <v>9</v>
      </c>
      <c r="C228" s="34">
        <v>1684</v>
      </c>
      <c r="D228" s="35">
        <v>2.625875161778235</v>
      </c>
      <c r="E228" s="34">
        <v>1153.52509</v>
      </c>
      <c r="F228" s="35">
        <v>9.802170007757754</v>
      </c>
      <c r="G228" s="34">
        <v>506</v>
      </c>
      <c r="H228" s="35">
        <v>13.07831481002843</v>
      </c>
      <c r="I228" s="34">
        <v>360.91748</v>
      </c>
      <c r="J228" s="35">
        <v>8.006587631683049</v>
      </c>
      <c r="K228" s="34">
        <v>2190</v>
      </c>
      <c r="L228" s="35">
        <v>3.2205882352941178</v>
      </c>
      <c r="M228" s="34">
        <v>1514.44257</v>
      </c>
      <c r="N228" s="35">
        <v>9.304864756216176</v>
      </c>
      <c r="O228" s="7"/>
      <c r="P228" s="7"/>
      <c r="Q228" s="9"/>
      <c r="R228" s="9"/>
      <c r="T228" s="15"/>
      <c r="W228" s="15"/>
      <c r="Z228" s="15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</row>
    <row r="229" spans="1:43" ht="12">
      <c r="A229" s="64"/>
      <c r="B229" s="14" t="s">
        <v>10</v>
      </c>
      <c r="C229" s="34">
        <v>780</v>
      </c>
      <c r="D229" s="35">
        <v>1.2162604668569024</v>
      </c>
      <c r="E229" s="34">
        <v>1091.05138</v>
      </c>
      <c r="F229" s="35">
        <v>9.271294752642708</v>
      </c>
      <c r="G229" s="34">
        <v>326</v>
      </c>
      <c r="H229" s="35">
        <v>8.425949857844405</v>
      </c>
      <c r="I229" s="34">
        <v>465.28433</v>
      </c>
      <c r="J229" s="35">
        <v>10.321860170900932</v>
      </c>
      <c r="K229" s="34">
        <v>1106</v>
      </c>
      <c r="L229" s="35">
        <v>1.6264705882352941</v>
      </c>
      <c r="M229" s="34">
        <v>1556.33571</v>
      </c>
      <c r="N229" s="35">
        <v>9.562259793594999</v>
      </c>
      <c r="O229" s="7"/>
      <c r="P229" s="7"/>
      <c r="Q229" s="9"/>
      <c r="R229" s="9"/>
      <c r="T229" s="15"/>
      <c r="W229" s="15"/>
      <c r="Z229" s="15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</row>
    <row r="230" spans="1:43" ht="12">
      <c r="A230" s="64"/>
      <c r="B230" s="14" t="s">
        <v>11</v>
      </c>
      <c r="C230" s="34">
        <v>466</v>
      </c>
      <c r="D230" s="35">
        <v>0.726637663532457</v>
      </c>
      <c r="E230" s="34">
        <v>1405.51393</v>
      </c>
      <c r="F230" s="35">
        <v>11.943464957603767</v>
      </c>
      <c r="G230" s="34">
        <v>184</v>
      </c>
      <c r="H230" s="35">
        <v>4.7557508400103385</v>
      </c>
      <c r="I230" s="34">
        <v>565.97499</v>
      </c>
      <c r="J230" s="35">
        <v>12.55558016967185</v>
      </c>
      <c r="K230" s="34">
        <v>650</v>
      </c>
      <c r="L230" s="35">
        <v>0.9558823529411765</v>
      </c>
      <c r="M230" s="34">
        <v>1971.48892</v>
      </c>
      <c r="N230" s="35">
        <v>12.112996644685373</v>
      </c>
      <c r="O230" s="7"/>
      <c r="P230" s="7"/>
      <c r="Q230" s="9"/>
      <c r="R230" s="9"/>
      <c r="T230" s="15"/>
      <c r="W230" s="15"/>
      <c r="Z230" s="15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</row>
    <row r="231" spans="1:43" ht="12">
      <c r="A231" s="64"/>
      <c r="B231" s="14" t="s">
        <v>12</v>
      </c>
      <c r="C231" s="34">
        <v>115</v>
      </c>
      <c r="D231" s="35">
        <v>0.17932045344685096</v>
      </c>
      <c r="E231" s="34">
        <v>774.96591</v>
      </c>
      <c r="F231" s="35">
        <v>6.585333657577136</v>
      </c>
      <c r="G231" s="34">
        <v>63</v>
      </c>
      <c r="H231" s="35">
        <v>1.6283277332644095</v>
      </c>
      <c r="I231" s="34">
        <v>414.5164</v>
      </c>
      <c r="J231" s="35">
        <v>9.195625219841896</v>
      </c>
      <c r="K231" s="34">
        <v>178</v>
      </c>
      <c r="L231" s="35">
        <v>0.26176470588235295</v>
      </c>
      <c r="M231" s="34">
        <v>1189.48231</v>
      </c>
      <c r="N231" s="35">
        <v>7.308281108646863</v>
      </c>
      <c r="O231" s="7"/>
      <c r="P231" s="7"/>
      <c r="Q231" s="9"/>
      <c r="R231" s="9"/>
      <c r="T231" s="15"/>
      <c r="W231" s="15"/>
      <c r="Z231" s="15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</row>
    <row r="232" spans="1:43" ht="12">
      <c r="A232" s="64"/>
      <c r="B232" s="14" t="s">
        <v>13</v>
      </c>
      <c r="C232" s="36">
        <v>26</v>
      </c>
      <c r="D232" s="37">
        <v>0.040542015561896745</v>
      </c>
      <c r="E232" s="36">
        <v>372.35347</v>
      </c>
      <c r="F232" s="37">
        <v>3.164102842287138</v>
      </c>
      <c r="G232" s="36">
        <v>61</v>
      </c>
      <c r="H232" s="37">
        <v>1.5766347893512536</v>
      </c>
      <c r="I232" s="36">
        <v>2188.5226</v>
      </c>
      <c r="J232" s="37">
        <v>48.550150524210764</v>
      </c>
      <c r="K232" s="36">
        <v>87</v>
      </c>
      <c r="L232" s="37">
        <v>0.12794117647058822</v>
      </c>
      <c r="M232" s="34">
        <v>2560.87607</v>
      </c>
      <c r="N232" s="37">
        <v>15.734241734092558</v>
      </c>
      <c r="O232" s="7"/>
      <c r="P232" s="7"/>
      <c r="Q232" s="9"/>
      <c r="R232" s="9"/>
      <c r="T232" s="15"/>
      <c r="W232" s="15"/>
      <c r="Z232" s="15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</row>
    <row r="233" spans="1:43" ht="12">
      <c r="A233" s="65"/>
      <c r="B233" s="8" t="s">
        <v>14</v>
      </c>
      <c r="C233" s="39">
        <v>64131</v>
      </c>
      <c r="D233" s="38">
        <v>100</v>
      </c>
      <c r="E233" s="39">
        <v>11768.05839</v>
      </c>
      <c r="F233" s="38">
        <v>100</v>
      </c>
      <c r="G233" s="39">
        <v>3869</v>
      </c>
      <c r="H233" s="38">
        <v>100</v>
      </c>
      <c r="I233" s="39">
        <v>4507.75657</v>
      </c>
      <c r="J233" s="38">
        <v>100</v>
      </c>
      <c r="K233" s="39">
        <v>68000</v>
      </c>
      <c r="L233" s="38">
        <v>100</v>
      </c>
      <c r="M233" s="39">
        <v>16275.81496</v>
      </c>
      <c r="N233" s="38">
        <v>100</v>
      </c>
      <c r="O233" s="7"/>
      <c r="P233" s="7"/>
      <c r="Q233" s="9"/>
      <c r="R233" s="9"/>
      <c r="S233" s="9"/>
      <c r="T233" s="15"/>
      <c r="U233" s="15"/>
      <c r="V233" s="9"/>
      <c r="W233" s="15"/>
      <c r="X233" s="15"/>
      <c r="Y233" s="9"/>
      <c r="Z233" s="15"/>
      <c r="AA233" s="15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</row>
    <row r="234" spans="1:43" ht="12" customHeight="1">
      <c r="A234" s="63" t="s">
        <v>43</v>
      </c>
      <c r="B234" s="31" t="s">
        <v>16</v>
      </c>
      <c r="C234" s="32">
        <v>6410</v>
      </c>
      <c r="D234" s="33">
        <v>5.273419825096871</v>
      </c>
      <c r="E234" s="32">
        <v>203.26063</v>
      </c>
      <c r="F234" s="33">
        <v>0.7947913196752255</v>
      </c>
      <c r="G234" s="32">
        <v>309</v>
      </c>
      <c r="H234" s="33">
        <v>7.612712490761271</v>
      </c>
      <c r="I234" s="32">
        <v>6.66301</v>
      </c>
      <c r="J234" s="33">
        <v>0.18945716234121138</v>
      </c>
      <c r="K234" s="32">
        <v>6719</v>
      </c>
      <c r="L234" s="33">
        <v>5.349011240964239</v>
      </c>
      <c r="M234" s="32">
        <v>209.92364</v>
      </c>
      <c r="N234" s="33">
        <v>0.7216106769253909</v>
      </c>
      <c r="O234" s="7"/>
      <c r="P234" s="7"/>
      <c r="Q234" s="9"/>
      <c r="R234" s="9"/>
      <c r="S234" s="9"/>
      <c r="T234" s="15"/>
      <c r="W234" s="15"/>
      <c r="Z234" s="15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</row>
    <row r="235" spans="1:43" ht="12">
      <c r="A235" s="64"/>
      <c r="B235" s="14" t="s">
        <v>4</v>
      </c>
      <c r="C235" s="34">
        <v>39682</v>
      </c>
      <c r="D235" s="35">
        <v>32.64584173159034</v>
      </c>
      <c r="E235" s="34">
        <v>3112.14832</v>
      </c>
      <c r="F235" s="35">
        <v>12.16914692371974</v>
      </c>
      <c r="G235" s="34">
        <v>578</v>
      </c>
      <c r="H235" s="35">
        <v>14.239960581423997</v>
      </c>
      <c r="I235" s="34">
        <v>44.9357</v>
      </c>
      <c r="J235" s="35">
        <v>1.2777093550536427</v>
      </c>
      <c r="K235" s="34">
        <v>40260</v>
      </c>
      <c r="L235" s="35">
        <v>32.05107792249148</v>
      </c>
      <c r="M235" s="34">
        <v>3157.08402</v>
      </c>
      <c r="N235" s="35">
        <v>10.852448713172725</v>
      </c>
      <c r="O235" s="7"/>
      <c r="P235" s="7"/>
      <c r="Q235" s="9"/>
      <c r="R235" s="9"/>
      <c r="T235" s="15"/>
      <c r="W235" s="15"/>
      <c r="Z235" s="15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</row>
    <row r="236" spans="1:43" ht="12">
      <c r="A236" s="64"/>
      <c r="B236" s="14" t="s">
        <v>5</v>
      </c>
      <c r="C236" s="34">
        <v>41538</v>
      </c>
      <c r="D236" s="35">
        <v>34.17274769030793</v>
      </c>
      <c r="E236" s="34">
        <v>4865.48526</v>
      </c>
      <c r="F236" s="35">
        <v>19.025058864846372</v>
      </c>
      <c r="G236" s="34">
        <v>620</v>
      </c>
      <c r="H236" s="35">
        <v>15.27469820152747</v>
      </c>
      <c r="I236" s="34">
        <v>76.24658</v>
      </c>
      <c r="J236" s="35">
        <v>2.1680082552813458</v>
      </c>
      <c r="K236" s="34">
        <v>42158</v>
      </c>
      <c r="L236" s="35">
        <v>33.5620800560456</v>
      </c>
      <c r="M236" s="34">
        <v>4941.73184</v>
      </c>
      <c r="N236" s="35">
        <v>16.987159989442624</v>
      </c>
      <c r="O236" s="7"/>
      <c r="P236" s="7"/>
      <c r="Q236" s="9"/>
      <c r="R236" s="9"/>
      <c r="T236" s="15"/>
      <c r="W236" s="15"/>
      <c r="Z236" s="15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</row>
    <row r="237" spans="1:43" ht="12">
      <c r="A237" s="64"/>
      <c r="B237" s="14" t="s">
        <v>6</v>
      </c>
      <c r="C237" s="34">
        <v>12870</v>
      </c>
      <c r="D237" s="35">
        <v>10.587973970202299</v>
      </c>
      <c r="E237" s="34">
        <v>2216.40327</v>
      </c>
      <c r="F237" s="35">
        <v>8.666597559477138</v>
      </c>
      <c r="G237" s="34">
        <v>459</v>
      </c>
      <c r="H237" s="35">
        <v>11.30820399113082</v>
      </c>
      <c r="I237" s="34">
        <v>79.39472</v>
      </c>
      <c r="J237" s="35">
        <v>2.2575230047793746</v>
      </c>
      <c r="K237" s="34">
        <v>13329</v>
      </c>
      <c r="L237" s="35">
        <v>10.611247333057351</v>
      </c>
      <c r="M237" s="34">
        <v>2295.79799</v>
      </c>
      <c r="N237" s="35">
        <v>7.891785516142211</v>
      </c>
      <c r="O237" s="7"/>
      <c r="P237" s="7"/>
      <c r="Q237" s="9"/>
      <c r="R237" s="9"/>
      <c r="T237" s="15"/>
      <c r="W237" s="15"/>
      <c r="Z237" s="15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</row>
    <row r="238" spans="1:43" ht="12">
      <c r="A238" s="64"/>
      <c r="B238" s="14" t="s">
        <v>7</v>
      </c>
      <c r="C238" s="34">
        <v>10372</v>
      </c>
      <c r="D238" s="35">
        <v>8.532903342574844</v>
      </c>
      <c r="E238" s="34">
        <v>2488.61637</v>
      </c>
      <c r="F238" s="35">
        <v>9.73100737155872</v>
      </c>
      <c r="G238" s="34">
        <v>505</v>
      </c>
      <c r="H238" s="35">
        <v>12.441488051244148</v>
      </c>
      <c r="I238" s="34">
        <v>122.43357</v>
      </c>
      <c r="J238" s="35">
        <v>3.481297003532047</v>
      </c>
      <c r="K238" s="34">
        <v>10877</v>
      </c>
      <c r="L238" s="35">
        <v>8.659204534598604</v>
      </c>
      <c r="M238" s="34">
        <v>2611.04994</v>
      </c>
      <c r="N238" s="35">
        <v>8.975461337700706</v>
      </c>
      <c r="O238" s="7"/>
      <c r="P238" s="7"/>
      <c r="Q238" s="9"/>
      <c r="R238" s="9"/>
      <c r="T238" s="15"/>
      <c r="W238" s="15"/>
      <c r="Z238" s="15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</row>
    <row r="239" spans="1:43" ht="12">
      <c r="A239" s="64"/>
      <c r="B239" s="14" t="s">
        <v>8</v>
      </c>
      <c r="C239" s="34">
        <v>5474</v>
      </c>
      <c r="D239" s="35">
        <v>4.503385354536704</v>
      </c>
      <c r="E239" s="34">
        <v>2046.20273</v>
      </c>
      <c r="F239" s="35">
        <v>8.001078064649063</v>
      </c>
      <c r="G239" s="34">
        <v>539</v>
      </c>
      <c r="H239" s="35">
        <v>13.279132791327914</v>
      </c>
      <c r="I239" s="34">
        <v>206.64527</v>
      </c>
      <c r="J239" s="35">
        <v>5.875786838896153</v>
      </c>
      <c r="K239" s="34">
        <v>6013</v>
      </c>
      <c r="L239" s="35">
        <v>4.786963029009967</v>
      </c>
      <c r="M239" s="34">
        <v>2252.848</v>
      </c>
      <c r="N239" s="35">
        <v>7.744145301072395</v>
      </c>
      <c r="O239" s="7"/>
      <c r="P239" s="7"/>
      <c r="Q239" s="9"/>
      <c r="R239" s="9"/>
      <c r="T239" s="15"/>
      <c r="W239" s="15"/>
      <c r="Z239" s="15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</row>
    <row r="240" spans="1:43" ht="12">
      <c r="A240" s="64"/>
      <c r="B240" s="14" t="s">
        <v>9</v>
      </c>
      <c r="C240" s="34">
        <v>2585</v>
      </c>
      <c r="D240" s="35">
        <v>2.126644344442342</v>
      </c>
      <c r="E240" s="34">
        <v>1777.632</v>
      </c>
      <c r="F240" s="35">
        <v>6.950910676489149</v>
      </c>
      <c r="G240" s="34">
        <v>525</v>
      </c>
      <c r="H240" s="35">
        <v>12.934220251293421</v>
      </c>
      <c r="I240" s="34">
        <v>365.66081</v>
      </c>
      <c r="J240" s="35">
        <v>10.397261814403526</v>
      </c>
      <c r="K240" s="34">
        <v>3110</v>
      </c>
      <c r="L240" s="35">
        <v>2.475878100818393</v>
      </c>
      <c r="M240" s="34">
        <v>2143.29281</v>
      </c>
      <c r="N240" s="35">
        <v>7.367550293399177</v>
      </c>
      <c r="O240" s="7"/>
      <c r="P240" s="7"/>
      <c r="Q240" s="9"/>
      <c r="R240" s="9"/>
      <c r="T240" s="15"/>
      <c r="W240" s="15"/>
      <c r="Z240" s="15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</row>
    <row r="241" spans="1:43" ht="12">
      <c r="A241" s="64"/>
      <c r="B241" s="14" t="s">
        <v>10</v>
      </c>
      <c r="C241" s="34">
        <v>1195</v>
      </c>
      <c r="D241" s="35">
        <v>0.9831102482044869</v>
      </c>
      <c r="E241" s="34">
        <v>1664.83434</v>
      </c>
      <c r="F241" s="35">
        <v>6.5098483760934585</v>
      </c>
      <c r="G241" s="34">
        <v>283</v>
      </c>
      <c r="H241" s="35">
        <v>6.972160630697216</v>
      </c>
      <c r="I241" s="34">
        <v>395.38678</v>
      </c>
      <c r="J241" s="35">
        <v>11.242495113474064</v>
      </c>
      <c r="K241" s="34">
        <v>1478</v>
      </c>
      <c r="L241" s="35">
        <v>1.1766391746011529</v>
      </c>
      <c r="M241" s="34">
        <v>2060.22112</v>
      </c>
      <c r="N241" s="35">
        <v>7.081992085403945</v>
      </c>
      <c r="O241" s="7"/>
      <c r="P241" s="7"/>
      <c r="Q241" s="9"/>
      <c r="R241" s="9"/>
      <c r="T241" s="15"/>
      <c r="W241" s="15"/>
      <c r="Z241" s="15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</row>
    <row r="242" spans="1:43" ht="12">
      <c r="A242" s="64"/>
      <c r="B242" s="14" t="s">
        <v>11</v>
      </c>
      <c r="C242" s="34">
        <v>919</v>
      </c>
      <c r="D242" s="35">
        <v>0.7560488017572582</v>
      </c>
      <c r="E242" s="34">
        <v>2882.66639</v>
      </c>
      <c r="F242" s="35">
        <v>11.271824869831008</v>
      </c>
      <c r="G242" s="34">
        <v>164</v>
      </c>
      <c r="H242" s="35">
        <v>4.040404040404041</v>
      </c>
      <c r="I242" s="34">
        <v>489.93151</v>
      </c>
      <c r="J242" s="35">
        <v>13.930796085574661</v>
      </c>
      <c r="K242" s="34">
        <v>1083</v>
      </c>
      <c r="L242" s="35">
        <v>0.8621787727287202</v>
      </c>
      <c r="M242" s="34">
        <v>3372.5979</v>
      </c>
      <c r="N242" s="35">
        <v>11.593275791216996</v>
      </c>
      <c r="O242" s="7"/>
      <c r="P242" s="7"/>
      <c r="Q242" s="9"/>
      <c r="R242" s="9"/>
      <c r="T242" s="15"/>
      <c r="W242" s="15"/>
      <c r="Z242" s="15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</row>
    <row r="243" spans="1:43" ht="12">
      <c r="A243" s="64"/>
      <c r="B243" s="14" t="s">
        <v>12</v>
      </c>
      <c r="C243" s="34">
        <v>383</v>
      </c>
      <c r="D243" s="35">
        <v>0.31508889126553846</v>
      </c>
      <c r="E243" s="34">
        <v>2643.7236</v>
      </c>
      <c r="F243" s="35">
        <v>10.337508886499753</v>
      </c>
      <c r="G243" s="34">
        <v>46</v>
      </c>
      <c r="H243" s="35">
        <v>1.1332840601133285</v>
      </c>
      <c r="I243" s="34">
        <v>315.61183</v>
      </c>
      <c r="J243" s="35">
        <v>8.97416058404787</v>
      </c>
      <c r="K243" s="34">
        <v>429</v>
      </c>
      <c r="L243" s="35">
        <v>0.3415278795019584</v>
      </c>
      <c r="M243" s="34">
        <v>2959.33543</v>
      </c>
      <c r="N243" s="35">
        <v>10.172689664163563</v>
      </c>
      <c r="O243" s="7"/>
      <c r="P243" s="7"/>
      <c r="Q243" s="9"/>
      <c r="R243" s="9"/>
      <c r="T243" s="15"/>
      <c r="W243" s="15"/>
      <c r="Z243" s="15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</row>
    <row r="244" spans="1:43" ht="12">
      <c r="A244" s="64"/>
      <c r="B244" s="14" t="s">
        <v>13</v>
      </c>
      <c r="C244" s="36">
        <v>125</v>
      </c>
      <c r="D244" s="37">
        <v>0.10283580002138985</v>
      </c>
      <c r="E244" s="36">
        <v>1673.1149</v>
      </c>
      <c r="F244" s="37">
        <v>6.542227087160377</v>
      </c>
      <c r="G244" s="36">
        <v>31</v>
      </c>
      <c r="H244" s="37">
        <v>0.7637349100763735</v>
      </c>
      <c r="I244" s="36">
        <v>1413.9855</v>
      </c>
      <c r="J244" s="37">
        <v>40.2055047826161</v>
      </c>
      <c r="K244" s="36">
        <v>156</v>
      </c>
      <c r="L244" s="37">
        <v>0.12419195618253033</v>
      </c>
      <c r="M244" s="34">
        <v>3087.1004</v>
      </c>
      <c r="N244" s="37">
        <v>10.611880631360265</v>
      </c>
      <c r="O244" s="7"/>
      <c r="P244" s="7"/>
      <c r="Q244" s="9"/>
      <c r="R244" s="9"/>
      <c r="T244" s="15"/>
      <c r="W244" s="15"/>
      <c r="Z244" s="15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</row>
    <row r="245" spans="1:43" ht="12">
      <c r="A245" s="65"/>
      <c r="B245" s="8" t="s">
        <v>14</v>
      </c>
      <c r="C245" s="39">
        <v>121553</v>
      </c>
      <c r="D245" s="38">
        <v>100</v>
      </c>
      <c r="E245" s="39">
        <v>25574.08781</v>
      </c>
      <c r="F245" s="38">
        <v>100</v>
      </c>
      <c r="G245" s="39">
        <v>4059</v>
      </c>
      <c r="H245" s="38">
        <v>100</v>
      </c>
      <c r="I245" s="39">
        <v>3516.89528</v>
      </c>
      <c r="J245" s="38">
        <v>100</v>
      </c>
      <c r="K245" s="39">
        <v>125612</v>
      </c>
      <c r="L245" s="38">
        <v>100</v>
      </c>
      <c r="M245" s="39">
        <v>29090.98309</v>
      </c>
      <c r="N245" s="38">
        <v>100</v>
      </c>
      <c r="O245" s="7"/>
      <c r="P245" s="7"/>
      <c r="Q245" s="9"/>
      <c r="R245" s="9"/>
      <c r="S245" s="9"/>
      <c r="T245" s="15"/>
      <c r="U245" s="15"/>
      <c r="V245" s="9"/>
      <c r="W245" s="15"/>
      <c r="X245" s="15"/>
      <c r="Y245" s="9"/>
      <c r="Z245" s="15"/>
      <c r="AA245" s="15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</row>
    <row r="246" spans="1:43" ht="12" customHeight="1">
      <c r="A246" s="63" t="s">
        <v>20</v>
      </c>
      <c r="B246" s="31" t="s">
        <v>16</v>
      </c>
      <c r="C246" s="32">
        <v>10508</v>
      </c>
      <c r="D246" s="33">
        <v>10.256810705814601</v>
      </c>
      <c r="E246" s="32">
        <v>365.60372</v>
      </c>
      <c r="F246" s="33">
        <v>1.7491616407622594</v>
      </c>
      <c r="G246" s="32">
        <v>348</v>
      </c>
      <c r="H246" s="33">
        <v>7.28643216080402</v>
      </c>
      <c r="I246" s="32">
        <v>8.00867</v>
      </c>
      <c r="J246" s="33">
        <v>0.13657205161686076</v>
      </c>
      <c r="K246" s="32">
        <v>10856</v>
      </c>
      <c r="L246" s="33">
        <v>10.12450454651434</v>
      </c>
      <c r="M246" s="32">
        <v>373.61239</v>
      </c>
      <c r="N246" s="33">
        <v>1.3958617173577252</v>
      </c>
      <c r="O246" s="7"/>
      <c r="P246" s="7"/>
      <c r="Q246" s="9"/>
      <c r="R246" s="9"/>
      <c r="S246" s="9"/>
      <c r="T246" s="15"/>
      <c r="W246" s="15"/>
      <c r="Z246" s="15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</row>
    <row r="247" spans="1:43" ht="12">
      <c r="A247" s="64"/>
      <c r="B247" s="14" t="s">
        <v>4</v>
      </c>
      <c r="C247" s="34">
        <v>44417</v>
      </c>
      <c r="D247" s="35">
        <v>43.35523040732462</v>
      </c>
      <c r="E247" s="34">
        <v>3342.98231</v>
      </c>
      <c r="F247" s="35">
        <v>15.993864675115471</v>
      </c>
      <c r="G247" s="34">
        <v>547</v>
      </c>
      <c r="H247" s="35">
        <v>11.453098827470686</v>
      </c>
      <c r="I247" s="34">
        <v>40.86291</v>
      </c>
      <c r="J247" s="35">
        <v>0.6968362354467266</v>
      </c>
      <c r="K247" s="34">
        <v>44964</v>
      </c>
      <c r="L247" s="35">
        <v>41.93425040802052</v>
      </c>
      <c r="M247" s="34">
        <v>3383.84522</v>
      </c>
      <c r="N247" s="35">
        <v>12.64246081363075</v>
      </c>
      <c r="O247" s="7"/>
      <c r="P247" s="7"/>
      <c r="Q247" s="9"/>
      <c r="R247" s="9"/>
      <c r="T247" s="15"/>
      <c r="W247" s="15"/>
      <c r="Z247" s="15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</row>
    <row r="248" spans="1:43" ht="12">
      <c r="A248" s="64"/>
      <c r="B248" s="14" t="s">
        <v>5</v>
      </c>
      <c r="C248" s="34">
        <v>22232</v>
      </c>
      <c r="D248" s="35">
        <v>21.70055344610489</v>
      </c>
      <c r="E248" s="34">
        <v>2612.50613</v>
      </c>
      <c r="F248" s="35">
        <v>12.499039968335827</v>
      </c>
      <c r="G248" s="34">
        <v>561</v>
      </c>
      <c r="H248" s="35">
        <v>11.746231155778894</v>
      </c>
      <c r="I248" s="34">
        <v>69.73705</v>
      </c>
      <c r="J248" s="35">
        <v>1.1892276735347567</v>
      </c>
      <c r="K248" s="34">
        <v>22793</v>
      </c>
      <c r="L248" s="35">
        <v>21.25716950338074</v>
      </c>
      <c r="M248" s="34">
        <v>2682.24318</v>
      </c>
      <c r="N248" s="35">
        <v>10.021189531765383</v>
      </c>
      <c r="O248" s="7"/>
      <c r="P248" s="7"/>
      <c r="Q248" s="9"/>
      <c r="R248" s="9"/>
      <c r="T248" s="15"/>
      <c r="W248" s="15"/>
      <c r="Z248" s="15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</row>
    <row r="249" spans="1:43" ht="12">
      <c r="A249" s="64"/>
      <c r="B249" s="14" t="s">
        <v>6</v>
      </c>
      <c r="C249" s="34">
        <v>8131</v>
      </c>
      <c r="D249" s="35">
        <v>7.936631885133091</v>
      </c>
      <c r="E249" s="34">
        <v>1398.62886</v>
      </c>
      <c r="F249" s="35">
        <v>6.691474451012283</v>
      </c>
      <c r="G249" s="34">
        <v>490</v>
      </c>
      <c r="H249" s="35">
        <v>10.25963149078727</v>
      </c>
      <c r="I249" s="34">
        <v>85.13605</v>
      </c>
      <c r="J249" s="35">
        <v>1.451827209144045</v>
      </c>
      <c r="K249" s="34">
        <v>8621</v>
      </c>
      <c r="L249" s="35">
        <v>8.040102588015854</v>
      </c>
      <c r="M249" s="34">
        <v>1483.76491</v>
      </c>
      <c r="N249" s="35">
        <v>5.5435277064225055</v>
      </c>
      <c r="O249" s="7"/>
      <c r="P249" s="7"/>
      <c r="Q249" s="9"/>
      <c r="R249" s="9"/>
      <c r="T249" s="15"/>
      <c r="W249" s="15"/>
      <c r="Z249" s="15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</row>
    <row r="250" spans="1:43" ht="12">
      <c r="A250" s="64"/>
      <c r="B250" s="14" t="s">
        <v>7</v>
      </c>
      <c r="C250" s="34">
        <v>6554</v>
      </c>
      <c r="D250" s="35">
        <v>6.39732940292243</v>
      </c>
      <c r="E250" s="34">
        <v>1586.88392</v>
      </c>
      <c r="F250" s="35">
        <v>7.592145072283307</v>
      </c>
      <c r="G250" s="34">
        <v>544</v>
      </c>
      <c r="H250" s="35">
        <v>11.390284757118929</v>
      </c>
      <c r="I250" s="34">
        <v>133.6942</v>
      </c>
      <c r="J250" s="35">
        <v>2.2798905665079103</v>
      </c>
      <c r="K250" s="34">
        <v>7098</v>
      </c>
      <c r="L250" s="35">
        <v>6.619724877593844</v>
      </c>
      <c r="M250" s="34">
        <v>1720.57812</v>
      </c>
      <c r="N250" s="35">
        <v>6.428290907138615</v>
      </c>
      <c r="O250" s="7"/>
      <c r="P250" s="7"/>
      <c r="Q250" s="9"/>
      <c r="R250" s="9"/>
      <c r="T250" s="15"/>
      <c r="W250" s="15"/>
      <c r="Z250" s="15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</row>
    <row r="251" spans="1:43" ht="12">
      <c r="A251" s="64"/>
      <c r="B251" s="14" t="s">
        <v>8</v>
      </c>
      <c r="C251" s="34">
        <v>4601</v>
      </c>
      <c r="D251" s="35">
        <v>4.49101504163047</v>
      </c>
      <c r="E251" s="34">
        <v>1745.04151</v>
      </c>
      <c r="F251" s="35">
        <v>8.348820058039482</v>
      </c>
      <c r="G251" s="34">
        <v>717</v>
      </c>
      <c r="H251" s="35">
        <v>15.012562814070352</v>
      </c>
      <c r="I251" s="34">
        <v>279.92571</v>
      </c>
      <c r="J251" s="35">
        <v>4.773580196837477</v>
      </c>
      <c r="K251" s="34">
        <v>5318</v>
      </c>
      <c r="L251" s="35">
        <v>4.959664257402658</v>
      </c>
      <c r="M251" s="34">
        <v>2024.96722</v>
      </c>
      <c r="N251" s="35">
        <v>7.565525921938238</v>
      </c>
      <c r="O251" s="7"/>
      <c r="P251" s="7"/>
      <c r="Q251" s="9"/>
      <c r="R251" s="9"/>
      <c r="T251" s="15"/>
      <c r="W251" s="15"/>
      <c r="Z251" s="15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</row>
    <row r="252" spans="1:43" ht="12">
      <c r="A252" s="64"/>
      <c r="B252" s="14" t="s">
        <v>9</v>
      </c>
      <c r="C252" s="34">
        <v>3154</v>
      </c>
      <c r="D252" s="35">
        <v>3.078604964421322</v>
      </c>
      <c r="E252" s="34">
        <v>2173.5328</v>
      </c>
      <c r="F252" s="35">
        <v>10.398855347255733</v>
      </c>
      <c r="G252" s="34">
        <v>728</v>
      </c>
      <c r="H252" s="35">
        <v>15.242881072026801</v>
      </c>
      <c r="I252" s="34">
        <v>515.58886</v>
      </c>
      <c r="J252" s="35">
        <v>8.792349840984633</v>
      </c>
      <c r="K252" s="34">
        <v>3882</v>
      </c>
      <c r="L252" s="35">
        <v>3.6204243413383073</v>
      </c>
      <c r="M252" s="34">
        <v>2689.12166</v>
      </c>
      <c r="N252" s="35">
        <v>10.046888376778556</v>
      </c>
      <c r="O252" s="7"/>
      <c r="P252" s="7"/>
      <c r="Q252" s="9"/>
      <c r="R252" s="9"/>
      <c r="T252" s="15"/>
      <c r="W252" s="15"/>
      <c r="Z252" s="15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</row>
    <row r="253" spans="1:43" ht="12">
      <c r="A253" s="64"/>
      <c r="B253" s="14" t="s">
        <v>10</v>
      </c>
      <c r="C253" s="34">
        <v>1461</v>
      </c>
      <c r="D253" s="35">
        <v>1.4260754131323878</v>
      </c>
      <c r="E253" s="34">
        <v>2045.33686</v>
      </c>
      <c r="F253" s="35">
        <v>9.785526191990408</v>
      </c>
      <c r="G253" s="34">
        <v>451</v>
      </c>
      <c r="H253" s="35">
        <v>9.443048576214405</v>
      </c>
      <c r="I253" s="34">
        <v>632.37449</v>
      </c>
      <c r="J253" s="35">
        <v>10.783898136577733</v>
      </c>
      <c r="K253" s="34">
        <v>1912</v>
      </c>
      <c r="L253" s="35">
        <v>1.7831662392166006</v>
      </c>
      <c r="M253" s="34">
        <v>2677.71135</v>
      </c>
      <c r="N253" s="35">
        <v>10.004258058998719</v>
      </c>
      <c r="O253" s="7"/>
      <c r="P253" s="7"/>
      <c r="Q253" s="9"/>
      <c r="R253" s="9"/>
      <c r="T253" s="15"/>
      <c r="W253" s="15"/>
      <c r="Z253" s="15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</row>
    <row r="254" spans="1:43" ht="12">
      <c r="A254" s="64"/>
      <c r="B254" s="14" t="s">
        <v>11</v>
      </c>
      <c r="C254" s="34">
        <v>1084</v>
      </c>
      <c r="D254" s="35">
        <v>1.0580874386280004</v>
      </c>
      <c r="E254" s="34">
        <v>3357.96994</v>
      </c>
      <c r="F254" s="35">
        <v>16.065570147592442</v>
      </c>
      <c r="G254" s="34">
        <v>250</v>
      </c>
      <c r="H254" s="35">
        <v>5.234505862646566</v>
      </c>
      <c r="I254" s="34">
        <v>758.88895</v>
      </c>
      <c r="J254" s="35">
        <v>12.941352415677667</v>
      </c>
      <c r="K254" s="34">
        <v>1334</v>
      </c>
      <c r="L254" s="35">
        <v>1.24411284681744</v>
      </c>
      <c r="M254" s="34">
        <v>4116.85889</v>
      </c>
      <c r="N254" s="35">
        <v>15.381089798212576</v>
      </c>
      <c r="O254" s="7"/>
      <c r="P254" s="7"/>
      <c r="Q254" s="9"/>
      <c r="R254" s="9"/>
      <c r="T254" s="15"/>
      <c r="W254" s="15"/>
      <c r="Z254" s="15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</row>
    <row r="255" spans="1:43" ht="12">
      <c r="A255" s="64"/>
      <c r="B255" s="14" t="s">
        <v>12</v>
      </c>
      <c r="C255" s="34">
        <v>270</v>
      </c>
      <c r="D255" s="35">
        <v>0.2635457642339115</v>
      </c>
      <c r="E255" s="34">
        <v>1784.44472</v>
      </c>
      <c r="F255" s="35">
        <v>8.537337241220495</v>
      </c>
      <c r="G255" s="34">
        <v>73</v>
      </c>
      <c r="H255" s="35">
        <v>1.5284757118927974</v>
      </c>
      <c r="I255" s="34">
        <v>498.87937</v>
      </c>
      <c r="J255" s="35">
        <v>8.507402486333808</v>
      </c>
      <c r="K255" s="34">
        <v>343</v>
      </c>
      <c r="L255" s="35">
        <v>0.319888085800886</v>
      </c>
      <c r="M255" s="34">
        <v>2283.32409</v>
      </c>
      <c r="N255" s="35">
        <v>8.530778879018614</v>
      </c>
      <c r="O255" s="7"/>
      <c r="P255" s="7"/>
      <c r="Q255" s="9"/>
      <c r="R255" s="9"/>
      <c r="T255" s="15"/>
      <c r="W255" s="15"/>
      <c r="Z255" s="15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</row>
    <row r="256" spans="1:43" ht="12">
      <c r="A256" s="64"/>
      <c r="B256" s="14" t="s">
        <v>13</v>
      </c>
      <c r="C256" s="36">
        <v>37</v>
      </c>
      <c r="D256" s="37">
        <v>0.036115530654276765</v>
      </c>
      <c r="E256" s="36">
        <v>488.72357</v>
      </c>
      <c r="F256" s="37">
        <v>2.33820520639229</v>
      </c>
      <c r="G256" s="36">
        <v>67</v>
      </c>
      <c r="H256" s="37">
        <v>1.4028475711892798</v>
      </c>
      <c r="I256" s="36">
        <v>2840.9659</v>
      </c>
      <c r="J256" s="37">
        <v>48.44706318733838</v>
      </c>
      <c r="K256" s="36">
        <v>104</v>
      </c>
      <c r="L256" s="37">
        <v>0.09699230589881092</v>
      </c>
      <c r="M256" s="34">
        <v>3329.68947</v>
      </c>
      <c r="N256" s="37">
        <v>12.44012828873832</v>
      </c>
      <c r="O256" s="7"/>
      <c r="P256" s="7"/>
      <c r="Q256" s="9"/>
      <c r="R256" s="9"/>
      <c r="T256" s="15"/>
      <c r="W256" s="15"/>
      <c r="Z256" s="15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</row>
    <row r="257" spans="1:43" ht="12">
      <c r="A257" s="65"/>
      <c r="B257" s="8" t="s">
        <v>14</v>
      </c>
      <c r="C257" s="39">
        <v>102449</v>
      </c>
      <c r="D257" s="38">
        <v>100</v>
      </c>
      <c r="E257" s="39">
        <v>20901.65434</v>
      </c>
      <c r="F257" s="38">
        <v>100</v>
      </c>
      <c r="G257" s="39">
        <v>4776</v>
      </c>
      <c r="H257" s="38">
        <v>100</v>
      </c>
      <c r="I257" s="39">
        <v>5864.06216</v>
      </c>
      <c r="J257" s="38">
        <v>100</v>
      </c>
      <c r="K257" s="39">
        <v>107225</v>
      </c>
      <c r="L257" s="38">
        <v>100</v>
      </c>
      <c r="M257" s="39">
        <v>26765.7165</v>
      </c>
      <c r="N257" s="38">
        <v>100</v>
      </c>
      <c r="O257" s="7"/>
      <c r="P257" s="7"/>
      <c r="Q257" s="9"/>
      <c r="R257" s="9"/>
      <c r="S257" s="9"/>
      <c r="T257" s="15"/>
      <c r="U257" s="15"/>
      <c r="V257" s="9"/>
      <c r="W257" s="15"/>
      <c r="X257" s="15"/>
      <c r="Y257" s="9"/>
      <c r="Z257" s="15"/>
      <c r="AA257" s="15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</row>
    <row r="258" spans="1:43" ht="12" customHeight="1">
      <c r="A258" s="63" t="s">
        <v>44</v>
      </c>
      <c r="B258" s="14" t="s">
        <v>16</v>
      </c>
      <c r="C258" s="32">
        <v>9777</v>
      </c>
      <c r="D258" s="33">
        <v>13.583317124676984</v>
      </c>
      <c r="E258" s="32">
        <v>364.01838</v>
      </c>
      <c r="F258" s="33">
        <v>2.7961633797652636</v>
      </c>
      <c r="G258" s="32">
        <v>296</v>
      </c>
      <c r="H258" s="33">
        <v>8.81477069684336</v>
      </c>
      <c r="I258" s="32">
        <v>7.73648</v>
      </c>
      <c r="J258" s="33">
        <v>0.23917798292049305</v>
      </c>
      <c r="K258" s="32">
        <v>10073</v>
      </c>
      <c r="L258" s="33">
        <v>13.370765636614633</v>
      </c>
      <c r="M258" s="32">
        <v>371.75486</v>
      </c>
      <c r="N258" s="33">
        <v>2.287284920289295</v>
      </c>
      <c r="O258" s="7"/>
      <c r="P258" s="7"/>
      <c r="Q258" s="9"/>
      <c r="R258" s="9"/>
      <c r="S258" s="9"/>
      <c r="T258" s="15"/>
      <c r="W258" s="15"/>
      <c r="Z258" s="15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</row>
    <row r="259" spans="1:43" ht="12">
      <c r="A259" s="64"/>
      <c r="B259" s="14" t="s">
        <v>4</v>
      </c>
      <c r="C259" s="34">
        <v>33421</v>
      </c>
      <c r="D259" s="35">
        <v>46.43224318541777</v>
      </c>
      <c r="E259" s="34">
        <v>2451.87847</v>
      </c>
      <c r="F259" s="35">
        <v>18.833809406681286</v>
      </c>
      <c r="G259" s="34">
        <v>510</v>
      </c>
      <c r="H259" s="35">
        <v>15.187611673615248</v>
      </c>
      <c r="I259" s="34">
        <v>38.74127</v>
      </c>
      <c r="J259" s="35">
        <v>1.1977099164449736</v>
      </c>
      <c r="K259" s="34">
        <v>33931</v>
      </c>
      <c r="L259" s="35">
        <v>45.03955612190719</v>
      </c>
      <c r="M259" s="34">
        <v>2490.61974</v>
      </c>
      <c r="N259" s="35">
        <v>15.323960992673625</v>
      </c>
      <c r="O259" s="7"/>
      <c r="P259" s="7"/>
      <c r="Q259" s="9"/>
      <c r="R259" s="9"/>
      <c r="T259" s="15"/>
      <c r="W259" s="15"/>
      <c r="Z259" s="15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</row>
    <row r="260" spans="1:43" ht="12">
      <c r="A260" s="64"/>
      <c r="B260" s="14" t="s">
        <v>5</v>
      </c>
      <c r="C260" s="34">
        <v>12671</v>
      </c>
      <c r="D260" s="35">
        <v>17.60399010808858</v>
      </c>
      <c r="E260" s="34">
        <v>1508.60182</v>
      </c>
      <c r="F260" s="35">
        <v>11.588143334221826</v>
      </c>
      <c r="G260" s="34">
        <v>401</v>
      </c>
      <c r="H260" s="35">
        <v>11.941631923764145</v>
      </c>
      <c r="I260" s="34">
        <v>49.70934</v>
      </c>
      <c r="J260" s="35">
        <v>1.5367944689973971</v>
      </c>
      <c r="K260" s="34">
        <v>13072</v>
      </c>
      <c r="L260" s="35">
        <v>17.35159817351598</v>
      </c>
      <c r="M260" s="34">
        <v>1558.31116</v>
      </c>
      <c r="N260" s="35">
        <v>9.587774097658114</v>
      </c>
      <c r="O260" s="7"/>
      <c r="P260" s="7"/>
      <c r="Q260" s="9"/>
      <c r="R260" s="9"/>
      <c r="T260" s="15"/>
      <c r="W260" s="15"/>
      <c r="Z260" s="15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</row>
    <row r="261" spans="1:43" ht="12">
      <c r="A261" s="64"/>
      <c r="B261" s="14" t="s">
        <v>6</v>
      </c>
      <c r="C261" s="34">
        <v>5421</v>
      </c>
      <c r="D261" s="35">
        <v>7.531467948539832</v>
      </c>
      <c r="E261" s="34">
        <v>935.90654</v>
      </c>
      <c r="F261" s="35">
        <v>7.189053459418213</v>
      </c>
      <c r="G261" s="34">
        <v>377</v>
      </c>
      <c r="H261" s="35">
        <v>11.226920786182252</v>
      </c>
      <c r="I261" s="34">
        <v>65.70409</v>
      </c>
      <c r="J261" s="35">
        <v>2.0312818899327003</v>
      </c>
      <c r="K261" s="34">
        <v>5798</v>
      </c>
      <c r="L261" s="35">
        <v>7.696187745566529</v>
      </c>
      <c r="M261" s="34">
        <v>1001.61063</v>
      </c>
      <c r="N261" s="35">
        <v>6.162579528887559</v>
      </c>
      <c r="O261" s="7"/>
      <c r="P261" s="7"/>
      <c r="Q261" s="9"/>
      <c r="R261" s="9"/>
      <c r="T261" s="15"/>
      <c r="W261" s="15"/>
      <c r="Z261" s="15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</row>
    <row r="262" spans="1:43" ht="12">
      <c r="A262" s="64"/>
      <c r="B262" s="14" t="s">
        <v>7</v>
      </c>
      <c r="C262" s="34">
        <v>4424</v>
      </c>
      <c r="D262" s="35">
        <v>6.146322487426714</v>
      </c>
      <c r="E262" s="34">
        <v>1068.00008</v>
      </c>
      <c r="F262" s="35">
        <v>8.2037140907071</v>
      </c>
      <c r="G262" s="34">
        <v>414</v>
      </c>
      <c r="H262" s="35">
        <v>12.32876712328767</v>
      </c>
      <c r="I262" s="34">
        <v>103.12942</v>
      </c>
      <c r="J262" s="35">
        <v>3.1883087211962486</v>
      </c>
      <c r="K262" s="34">
        <v>4838</v>
      </c>
      <c r="L262" s="35">
        <v>6.421896570032919</v>
      </c>
      <c r="M262" s="34">
        <v>1171.1295</v>
      </c>
      <c r="N262" s="35">
        <v>7.2055731700614265</v>
      </c>
      <c r="O262" s="7"/>
      <c r="P262" s="7"/>
      <c r="Q262" s="9"/>
      <c r="R262" s="9"/>
      <c r="T262" s="15"/>
      <c r="W262" s="15"/>
      <c r="Z262" s="15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</row>
    <row r="263" spans="1:43" ht="12">
      <c r="A263" s="64"/>
      <c r="B263" s="14" t="s">
        <v>8</v>
      </c>
      <c r="C263" s="34">
        <v>2973</v>
      </c>
      <c r="D263" s="35">
        <v>4.1304287421156465</v>
      </c>
      <c r="E263" s="34">
        <v>1134.50261</v>
      </c>
      <c r="F263" s="35">
        <v>8.714545271945093</v>
      </c>
      <c r="G263" s="34">
        <v>455</v>
      </c>
      <c r="H263" s="35">
        <v>13.549731983323406</v>
      </c>
      <c r="I263" s="34">
        <v>177.15987</v>
      </c>
      <c r="J263" s="35">
        <v>5.477005092891957</v>
      </c>
      <c r="K263" s="34">
        <v>3428</v>
      </c>
      <c r="L263" s="35">
        <v>4.55028140596793</v>
      </c>
      <c r="M263" s="34">
        <v>1311.66248</v>
      </c>
      <c r="N263" s="35">
        <v>8.070226199633971</v>
      </c>
      <c r="O263" s="7"/>
      <c r="P263" s="7"/>
      <c r="Q263" s="9"/>
      <c r="R263" s="9"/>
      <c r="T263" s="15"/>
      <c r="W263" s="15"/>
      <c r="Z263" s="15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</row>
    <row r="264" spans="1:43" ht="12">
      <c r="A264" s="64"/>
      <c r="B264" s="14" t="s">
        <v>9</v>
      </c>
      <c r="C264" s="34">
        <v>1754</v>
      </c>
      <c r="D264" s="35">
        <v>2.4368557059101392</v>
      </c>
      <c r="E264" s="34">
        <v>1205.43836</v>
      </c>
      <c r="F264" s="35">
        <v>9.259429699116556</v>
      </c>
      <c r="G264" s="34">
        <v>454</v>
      </c>
      <c r="H264" s="35">
        <v>13.519952352590828</v>
      </c>
      <c r="I264" s="34">
        <v>312.29183</v>
      </c>
      <c r="J264" s="35">
        <v>9.654691795487032</v>
      </c>
      <c r="K264" s="34">
        <v>2208</v>
      </c>
      <c r="L264" s="35">
        <v>2.9308697037273017</v>
      </c>
      <c r="M264" s="34">
        <v>1517.73019</v>
      </c>
      <c r="N264" s="35">
        <v>9.338092786883287</v>
      </c>
      <c r="O264" s="7"/>
      <c r="P264" s="7"/>
      <c r="Q264" s="9"/>
      <c r="R264" s="9"/>
      <c r="T264" s="15"/>
      <c r="W264" s="15"/>
      <c r="Z264" s="15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</row>
    <row r="265" spans="1:43" ht="12">
      <c r="A265" s="64"/>
      <c r="B265" s="14" t="s">
        <v>10</v>
      </c>
      <c r="C265" s="34">
        <v>800</v>
      </c>
      <c r="D265" s="35">
        <v>1.1114507210536553</v>
      </c>
      <c r="E265" s="34">
        <v>1124.04815</v>
      </c>
      <c r="F265" s="35">
        <v>8.634240595551498</v>
      </c>
      <c r="G265" s="34">
        <v>228</v>
      </c>
      <c r="H265" s="35">
        <v>6.789755807027992</v>
      </c>
      <c r="I265" s="34">
        <v>314.12376</v>
      </c>
      <c r="J265" s="35">
        <v>9.71132702523642</v>
      </c>
      <c r="K265" s="34">
        <v>1028</v>
      </c>
      <c r="L265" s="35">
        <v>1.3645534671339068</v>
      </c>
      <c r="M265" s="34">
        <v>1438.17191</v>
      </c>
      <c r="N265" s="35">
        <v>8.848596955872084</v>
      </c>
      <c r="O265" s="7"/>
      <c r="P265" s="7"/>
      <c r="Q265" s="9"/>
      <c r="R265" s="9"/>
      <c r="T265" s="15"/>
      <c r="W265" s="15"/>
      <c r="Z265" s="15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</row>
    <row r="266" spans="1:43" ht="12">
      <c r="A266" s="64"/>
      <c r="B266" s="14" t="s">
        <v>11</v>
      </c>
      <c r="C266" s="34">
        <v>554</v>
      </c>
      <c r="D266" s="35">
        <v>0.7696796243296563</v>
      </c>
      <c r="E266" s="34">
        <v>1676.78984</v>
      </c>
      <c r="F266" s="35">
        <v>12.880059369997898</v>
      </c>
      <c r="G266" s="34">
        <v>151</v>
      </c>
      <c r="H266" s="35">
        <v>4.496724240619416</v>
      </c>
      <c r="I266" s="34">
        <v>464.61688</v>
      </c>
      <c r="J266" s="35">
        <v>14.36391332869894</v>
      </c>
      <c r="K266" s="34">
        <v>705</v>
      </c>
      <c r="L266" s="35">
        <v>0.9358075820324945</v>
      </c>
      <c r="M266" s="34">
        <v>2141.40672</v>
      </c>
      <c r="N266" s="35">
        <v>13.175368571811436</v>
      </c>
      <c r="O266" s="7"/>
      <c r="P266" s="7"/>
      <c r="Q266" s="9"/>
      <c r="R266" s="9"/>
      <c r="T266" s="15"/>
      <c r="W266" s="15"/>
      <c r="Z266" s="15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</row>
    <row r="267" spans="1:43" ht="12">
      <c r="A267" s="64"/>
      <c r="B267" s="14" t="s">
        <v>12</v>
      </c>
      <c r="C267" s="34">
        <v>139</v>
      </c>
      <c r="D267" s="35">
        <v>0.1931145627830726</v>
      </c>
      <c r="E267" s="34">
        <v>920.96492</v>
      </c>
      <c r="F267" s="35">
        <v>7.0742812034723235</v>
      </c>
      <c r="G267" s="34">
        <v>40</v>
      </c>
      <c r="H267" s="35">
        <v>1.1911852293031566</v>
      </c>
      <c r="I267" s="34">
        <v>276.2076</v>
      </c>
      <c r="J267" s="35">
        <v>8.539125886101997</v>
      </c>
      <c r="K267" s="34">
        <v>179</v>
      </c>
      <c r="L267" s="35">
        <v>0.23760220877137092</v>
      </c>
      <c r="M267" s="34">
        <v>1197.17252</v>
      </c>
      <c r="N267" s="35">
        <v>7.365807274128802</v>
      </c>
      <c r="O267" s="7"/>
      <c r="P267" s="7"/>
      <c r="Q267" s="9"/>
      <c r="R267" s="9"/>
      <c r="T267" s="15"/>
      <c r="W267" s="15"/>
      <c r="Z267" s="15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</row>
    <row r="268" spans="1:43" ht="12">
      <c r="A268" s="64"/>
      <c r="B268" s="14" t="s">
        <v>13</v>
      </c>
      <c r="C268" s="36">
        <v>44</v>
      </c>
      <c r="D268" s="37">
        <v>0.06112978965795104</v>
      </c>
      <c r="E268" s="36">
        <v>628.34548</v>
      </c>
      <c r="F268" s="37">
        <v>4.826560189122941</v>
      </c>
      <c r="G268" s="36">
        <v>32</v>
      </c>
      <c r="H268" s="37">
        <v>0.9529481834425253</v>
      </c>
      <c r="I268" s="36">
        <v>1425.19157</v>
      </c>
      <c r="J268" s="37">
        <v>44.06066389209184</v>
      </c>
      <c r="K268" s="36">
        <v>76</v>
      </c>
      <c r="L268" s="37">
        <v>0.10088138472974408</v>
      </c>
      <c r="M268" s="34">
        <v>2053.53705</v>
      </c>
      <c r="N268" s="37">
        <v>12.6347355021004</v>
      </c>
      <c r="O268" s="7"/>
      <c r="P268" s="7"/>
      <c r="Q268" s="9"/>
      <c r="R268" s="9"/>
      <c r="T268" s="15"/>
      <c r="W268" s="15"/>
      <c r="Z268" s="15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</row>
    <row r="269" spans="1:43" ht="12">
      <c r="A269" s="65"/>
      <c r="B269" s="8" t="s">
        <v>14</v>
      </c>
      <c r="C269" s="39">
        <v>71978</v>
      </c>
      <c r="D269" s="38">
        <v>100</v>
      </c>
      <c r="E269" s="39">
        <v>13018.49465</v>
      </c>
      <c r="F269" s="38">
        <v>100</v>
      </c>
      <c r="G269" s="39">
        <v>3358</v>
      </c>
      <c r="H269" s="38">
        <v>100</v>
      </c>
      <c r="I269" s="39">
        <v>3234.61211</v>
      </c>
      <c r="J269" s="38">
        <v>100</v>
      </c>
      <c r="K269" s="39">
        <v>75336</v>
      </c>
      <c r="L269" s="38">
        <v>100</v>
      </c>
      <c r="M269" s="39">
        <v>16253.10676</v>
      </c>
      <c r="N269" s="38">
        <v>100</v>
      </c>
      <c r="O269" s="7"/>
      <c r="P269" s="7"/>
      <c r="Q269" s="9"/>
      <c r="R269" s="9"/>
      <c r="S269" s="9"/>
      <c r="T269" s="15"/>
      <c r="U269" s="15"/>
      <c r="V269" s="9"/>
      <c r="W269" s="15"/>
      <c r="X269" s="15"/>
      <c r="Y269" s="9"/>
      <c r="Z269" s="15"/>
      <c r="AA269" s="15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</row>
    <row r="270" spans="1:43" ht="12" customHeight="1">
      <c r="A270" s="63" t="s">
        <v>45</v>
      </c>
      <c r="B270" s="14" t="s">
        <v>16</v>
      </c>
      <c r="C270" s="32">
        <v>17173</v>
      </c>
      <c r="D270" s="33">
        <v>17.860820185337342</v>
      </c>
      <c r="E270" s="32">
        <v>660.1215</v>
      </c>
      <c r="F270" s="33">
        <v>3.760657067172842</v>
      </c>
      <c r="G270" s="32">
        <v>360</v>
      </c>
      <c r="H270" s="33">
        <v>8.077181960960287</v>
      </c>
      <c r="I270" s="32">
        <v>10.35803</v>
      </c>
      <c r="J270" s="33">
        <v>0.21189983776943855</v>
      </c>
      <c r="K270" s="32">
        <v>17533</v>
      </c>
      <c r="L270" s="33">
        <v>17.42739001650001</v>
      </c>
      <c r="M270" s="32">
        <v>670.47953</v>
      </c>
      <c r="N270" s="33">
        <v>2.987673244040519</v>
      </c>
      <c r="O270" s="7"/>
      <c r="P270" s="7"/>
      <c r="Q270" s="9"/>
      <c r="R270" s="9"/>
      <c r="S270" s="9"/>
      <c r="T270" s="15"/>
      <c r="W270" s="15"/>
      <c r="Z270" s="15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</row>
    <row r="271" spans="1:43" ht="12">
      <c r="A271" s="64"/>
      <c r="B271" s="14" t="s">
        <v>4</v>
      </c>
      <c r="C271" s="34">
        <v>43924</v>
      </c>
      <c r="D271" s="35">
        <v>45.683262436426794</v>
      </c>
      <c r="E271" s="34">
        <v>3223.62797</v>
      </c>
      <c r="F271" s="35">
        <v>18.36473938103295</v>
      </c>
      <c r="G271" s="34">
        <v>490</v>
      </c>
      <c r="H271" s="35">
        <v>10.993942113529279</v>
      </c>
      <c r="I271" s="34">
        <v>37.00198</v>
      </c>
      <c r="J271" s="35">
        <v>0.7569695742479998</v>
      </c>
      <c r="K271" s="34">
        <v>44414</v>
      </c>
      <c r="L271" s="35">
        <v>44.146472377392996</v>
      </c>
      <c r="M271" s="34">
        <v>3260.62995</v>
      </c>
      <c r="N271" s="35">
        <v>14.529447096367246</v>
      </c>
      <c r="O271" s="7"/>
      <c r="P271" s="7"/>
      <c r="Q271" s="9"/>
      <c r="R271" s="9"/>
      <c r="T271" s="15"/>
      <c r="W271" s="15"/>
      <c r="Z271" s="15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</row>
    <row r="272" spans="1:43" ht="12">
      <c r="A272" s="64"/>
      <c r="B272" s="14" t="s">
        <v>5</v>
      </c>
      <c r="C272" s="34">
        <v>14584</v>
      </c>
      <c r="D272" s="35">
        <v>15.168124473473464</v>
      </c>
      <c r="E272" s="34">
        <v>1734.38448</v>
      </c>
      <c r="F272" s="35">
        <v>9.880643566232724</v>
      </c>
      <c r="G272" s="34">
        <v>510</v>
      </c>
      <c r="H272" s="35">
        <v>11.44267444469374</v>
      </c>
      <c r="I272" s="34">
        <v>63.29207</v>
      </c>
      <c r="J272" s="35">
        <v>1.2948002047775444</v>
      </c>
      <c r="K272" s="34">
        <v>15094</v>
      </c>
      <c r="L272" s="35">
        <v>15.003081327157426</v>
      </c>
      <c r="M272" s="34">
        <v>1797.67655</v>
      </c>
      <c r="N272" s="35">
        <v>8.010490834633039</v>
      </c>
      <c r="O272" s="7"/>
      <c r="P272" s="7"/>
      <c r="Q272" s="9"/>
      <c r="R272" s="9"/>
      <c r="T272" s="15"/>
      <c r="W272" s="15"/>
      <c r="Z272" s="15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</row>
    <row r="273" spans="1:43" ht="12">
      <c r="A273" s="64"/>
      <c r="B273" s="14" t="s">
        <v>6</v>
      </c>
      <c r="C273" s="34">
        <v>6086</v>
      </c>
      <c r="D273" s="35">
        <v>6.329759019854601</v>
      </c>
      <c r="E273" s="34">
        <v>1050.03315</v>
      </c>
      <c r="F273" s="35">
        <v>5.981951180673954</v>
      </c>
      <c r="G273" s="34">
        <v>443</v>
      </c>
      <c r="H273" s="35">
        <v>9.939421135292799</v>
      </c>
      <c r="I273" s="34">
        <v>77.0829</v>
      </c>
      <c r="J273" s="35">
        <v>1.5769266940526194</v>
      </c>
      <c r="K273" s="34">
        <v>6529</v>
      </c>
      <c r="L273" s="35">
        <v>6.489672584140111</v>
      </c>
      <c r="M273" s="34">
        <v>1127.11605</v>
      </c>
      <c r="N273" s="35">
        <v>5.0224567862849385</v>
      </c>
      <c r="O273" s="7"/>
      <c r="P273" s="7"/>
      <c r="Q273" s="9"/>
      <c r="R273" s="9"/>
      <c r="T273" s="15"/>
      <c r="W273" s="15"/>
      <c r="Z273" s="15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</row>
    <row r="274" spans="1:43" ht="12">
      <c r="A274" s="64"/>
      <c r="B274" s="14" t="s">
        <v>7</v>
      </c>
      <c r="C274" s="34">
        <v>5125</v>
      </c>
      <c r="D274" s="35">
        <v>5.330268645539735</v>
      </c>
      <c r="E274" s="34">
        <v>1244.97872</v>
      </c>
      <c r="F274" s="35">
        <v>7.092539815545773</v>
      </c>
      <c r="G274" s="34">
        <v>582</v>
      </c>
      <c r="H274" s="35">
        <v>13.058110836885797</v>
      </c>
      <c r="I274" s="34">
        <v>145.34337</v>
      </c>
      <c r="J274" s="35">
        <v>2.9733681524250732</v>
      </c>
      <c r="K274" s="34">
        <v>5707</v>
      </c>
      <c r="L274" s="35">
        <v>5.672623899171024</v>
      </c>
      <c r="M274" s="34">
        <v>1390.32209</v>
      </c>
      <c r="N274" s="35">
        <v>6.195309361482661</v>
      </c>
      <c r="O274" s="7"/>
      <c r="P274" s="7"/>
      <c r="Q274" s="9"/>
      <c r="R274" s="9"/>
      <c r="T274" s="15"/>
      <c r="W274" s="15"/>
      <c r="Z274" s="15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</row>
    <row r="275" spans="1:43" ht="12">
      <c r="A275" s="64"/>
      <c r="B275" s="14" t="s">
        <v>8</v>
      </c>
      <c r="C275" s="34">
        <v>4090</v>
      </c>
      <c r="D275" s="35">
        <v>4.253814392245369</v>
      </c>
      <c r="E275" s="34">
        <v>1554.5117</v>
      </c>
      <c r="F275" s="35">
        <v>8.855923357454452</v>
      </c>
      <c r="G275" s="34">
        <v>686</v>
      </c>
      <c r="H275" s="35">
        <v>15.391518958940992</v>
      </c>
      <c r="I275" s="34">
        <v>267.0469</v>
      </c>
      <c r="J275" s="35">
        <v>5.4631232760313955</v>
      </c>
      <c r="K275" s="34">
        <v>4776</v>
      </c>
      <c r="L275" s="35">
        <v>4.747231775440828</v>
      </c>
      <c r="M275" s="34">
        <v>1821.5586</v>
      </c>
      <c r="N275" s="35">
        <v>8.116909835669265</v>
      </c>
      <c r="O275" s="7"/>
      <c r="P275" s="7"/>
      <c r="Q275" s="9"/>
      <c r="R275" s="9"/>
      <c r="T275" s="15"/>
      <c r="W275" s="15"/>
      <c r="Z275" s="15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</row>
    <row r="276" spans="1:43" ht="12">
      <c r="A276" s="64"/>
      <c r="B276" s="14" t="s">
        <v>9</v>
      </c>
      <c r="C276" s="34">
        <v>2807</v>
      </c>
      <c r="D276" s="35">
        <v>2.919427139127812</v>
      </c>
      <c r="E276" s="34">
        <v>1942.70686</v>
      </c>
      <c r="F276" s="35">
        <v>11.067438770747751</v>
      </c>
      <c r="G276" s="34">
        <v>699</v>
      </c>
      <c r="H276" s="35">
        <v>15.68319497419789</v>
      </c>
      <c r="I276" s="34">
        <v>489.74713</v>
      </c>
      <c r="J276" s="35">
        <v>10.019022670821395</v>
      </c>
      <c r="K276" s="34">
        <v>3506</v>
      </c>
      <c r="L276" s="35">
        <v>3.484881617398565</v>
      </c>
      <c r="M276" s="34">
        <v>2432.45399</v>
      </c>
      <c r="N276" s="35">
        <v>10.839074689249058</v>
      </c>
      <c r="O276" s="7"/>
      <c r="P276" s="7"/>
      <c r="Q276" s="9"/>
      <c r="R276" s="9"/>
      <c r="T276" s="15"/>
      <c r="W276" s="15"/>
      <c r="Z276" s="15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</row>
    <row r="277" spans="1:43" ht="12">
      <c r="A277" s="64"/>
      <c r="B277" s="14" t="s">
        <v>10</v>
      </c>
      <c r="C277" s="34">
        <v>1333</v>
      </c>
      <c r="D277" s="35">
        <v>1.386389874049652</v>
      </c>
      <c r="E277" s="34">
        <v>1852.67089</v>
      </c>
      <c r="F277" s="35">
        <v>10.554511367413271</v>
      </c>
      <c r="G277" s="34">
        <v>387</v>
      </c>
      <c r="H277" s="35">
        <v>8.682970608032308</v>
      </c>
      <c r="I277" s="34">
        <v>552.00303</v>
      </c>
      <c r="J277" s="35">
        <v>11.292625383903939</v>
      </c>
      <c r="K277" s="34">
        <v>1720</v>
      </c>
      <c r="L277" s="35">
        <v>1.7096395841202314</v>
      </c>
      <c r="M277" s="34">
        <v>2404.67392</v>
      </c>
      <c r="N277" s="35">
        <v>10.715286015407557</v>
      </c>
      <c r="O277" s="7"/>
      <c r="P277" s="7"/>
      <c r="Q277" s="9"/>
      <c r="R277" s="9"/>
      <c r="T277" s="15"/>
      <c r="W277" s="15"/>
      <c r="Z277" s="15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</row>
    <row r="278" spans="1:43" ht="12">
      <c r="A278" s="64"/>
      <c r="B278" s="14" t="s">
        <v>11</v>
      </c>
      <c r="C278" s="34">
        <v>812</v>
      </c>
      <c r="D278" s="35">
        <v>0.8445225639372225</v>
      </c>
      <c r="E278" s="34">
        <v>2471.48097</v>
      </c>
      <c r="F278" s="35">
        <v>14.079820724235903</v>
      </c>
      <c r="G278" s="34">
        <v>190</v>
      </c>
      <c r="H278" s="35">
        <v>4.262957146062374</v>
      </c>
      <c r="I278" s="34">
        <v>551.1063</v>
      </c>
      <c r="J278" s="35">
        <v>11.274280491919363</v>
      </c>
      <c r="K278" s="34">
        <v>1002</v>
      </c>
      <c r="L278" s="35">
        <v>0.9959644554002743</v>
      </c>
      <c r="M278" s="34">
        <v>3022.58727</v>
      </c>
      <c r="N278" s="35">
        <v>13.468723071018255</v>
      </c>
      <c r="O278" s="7"/>
      <c r="P278" s="7"/>
      <c r="Q278" s="9"/>
      <c r="R278" s="9"/>
      <c r="T278" s="15"/>
      <c r="W278" s="15"/>
      <c r="Z278" s="15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</row>
    <row r="279" spans="1:43" ht="12">
      <c r="A279" s="64"/>
      <c r="B279" s="14" t="s">
        <v>12</v>
      </c>
      <c r="C279" s="34">
        <v>175</v>
      </c>
      <c r="D279" s="35">
        <v>0.18200917326233243</v>
      </c>
      <c r="E279" s="34">
        <v>1181.67535</v>
      </c>
      <c r="F279" s="35">
        <v>6.731905802312819</v>
      </c>
      <c r="G279" s="34">
        <v>64</v>
      </c>
      <c r="H279" s="35">
        <v>1.4359434597262732</v>
      </c>
      <c r="I279" s="34">
        <v>422.19953</v>
      </c>
      <c r="J279" s="35">
        <v>8.637164780690266</v>
      </c>
      <c r="K279" s="34">
        <v>239</v>
      </c>
      <c r="L279" s="35">
        <v>0.23756038407252053</v>
      </c>
      <c r="M279" s="34">
        <v>1603.87488</v>
      </c>
      <c r="N279" s="35">
        <v>7.146905835834687</v>
      </c>
      <c r="O279" s="7"/>
      <c r="P279" s="7"/>
      <c r="Q279" s="9"/>
      <c r="R279" s="9"/>
      <c r="T279" s="15"/>
      <c r="W279" s="15"/>
      <c r="Z279" s="15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</row>
    <row r="280" spans="1:43" ht="12">
      <c r="A280" s="64"/>
      <c r="B280" s="14" t="s">
        <v>13</v>
      </c>
      <c r="C280" s="36">
        <v>40</v>
      </c>
      <c r="D280" s="37">
        <v>0.041602096745675984</v>
      </c>
      <c r="E280" s="36">
        <v>637.1638</v>
      </c>
      <c r="F280" s="37">
        <v>3.6298689671775626</v>
      </c>
      <c r="G280" s="36">
        <v>46</v>
      </c>
      <c r="H280" s="37">
        <v>1.032084361678259</v>
      </c>
      <c r="I280" s="36">
        <v>2272.99145</v>
      </c>
      <c r="J280" s="37">
        <v>46.49981893336096</v>
      </c>
      <c r="K280" s="36">
        <v>86</v>
      </c>
      <c r="L280" s="37">
        <v>0.08548197920601157</v>
      </c>
      <c r="M280" s="34">
        <v>2910.15525</v>
      </c>
      <c r="N280" s="37">
        <v>12.967723230012776</v>
      </c>
      <c r="O280" s="7"/>
      <c r="P280" s="7"/>
      <c r="Q280" s="9"/>
      <c r="R280" s="9"/>
      <c r="T280" s="15"/>
      <c r="W280" s="15"/>
      <c r="Z280" s="15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</row>
    <row r="281" spans="1:43" ht="12">
      <c r="A281" s="65"/>
      <c r="B281" s="8" t="s">
        <v>14</v>
      </c>
      <c r="C281" s="39">
        <v>96149</v>
      </c>
      <c r="D281" s="38">
        <v>100</v>
      </c>
      <c r="E281" s="39">
        <v>17553.35539</v>
      </c>
      <c r="F281" s="38">
        <v>100</v>
      </c>
      <c r="G281" s="39">
        <v>4457</v>
      </c>
      <c r="H281" s="38">
        <v>100</v>
      </c>
      <c r="I281" s="39">
        <v>4888.17269</v>
      </c>
      <c r="J281" s="38">
        <v>100</v>
      </c>
      <c r="K281" s="39">
        <v>100606</v>
      </c>
      <c r="L281" s="38">
        <v>100</v>
      </c>
      <c r="M281" s="39">
        <v>22441.52808</v>
      </c>
      <c r="N281" s="38">
        <v>100</v>
      </c>
      <c r="O281" s="7"/>
      <c r="P281" s="7"/>
      <c r="Q281" s="9"/>
      <c r="R281" s="9"/>
      <c r="S281" s="9"/>
      <c r="T281" s="15"/>
      <c r="U281" s="15"/>
      <c r="V281" s="9"/>
      <c r="W281" s="15"/>
      <c r="X281" s="15"/>
      <c r="Y281" s="9"/>
      <c r="Z281" s="15"/>
      <c r="AA281" s="15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</row>
    <row r="282" spans="1:26" ht="12" customHeight="1">
      <c r="A282" s="63" t="s">
        <v>26</v>
      </c>
      <c r="B282" s="14" t="s">
        <v>25</v>
      </c>
      <c r="C282" s="32">
        <f aca="true" t="shared" si="0" ref="C282:C292">C6+C18+C30+C42+C54+C66+C78+C90+C102+C114+C126+C138+C150+C162+C174+C186+C198+C210+C222+C234+C246+C258+C270</f>
        <v>150765</v>
      </c>
      <c r="D282" s="33">
        <f>C282/C$293*100</f>
        <v>12.684762635543082</v>
      </c>
      <c r="E282" s="32">
        <f aca="true" t="shared" si="1" ref="E282:E292">E6+E18+E30+E42+E54+E66+E78+E90+E102+E114+E126+E138+E150+E162+E174+E186+E198+E210+E222+E234+E246+E258+E270</f>
        <v>5522.13172</v>
      </c>
      <c r="F282" s="33">
        <f>E282/E$293*100</f>
        <v>2.6477815119277803</v>
      </c>
      <c r="G282" s="32">
        <f aca="true" t="shared" si="2" ref="G282:G292">G6+G18+G30+G42+G54+G66+G78+G90+G102+G114+G126+G138+G150+G162+G174+G186+G198+G210+G222+G234+G246+G258+G270</f>
        <v>7068</v>
      </c>
      <c r="H282" s="33">
        <f aca="true" t="shared" si="3" ref="H282:H292">G282/G$293*100</f>
        <v>7.700017430712916</v>
      </c>
      <c r="I282" s="32">
        <f aca="true" t="shared" si="4" ref="I282:I292">I6+I18+I30+I42+I54+I66+I78+I90+I102+I114+I126+I138+I150+I162+I174+I186+I198+I210+I222+I234+I246+I258+I270</f>
        <v>198.45721000000003</v>
      </c>
      <c r="J282" s="33">
        <f aca="true" t="shared" si="5" ref="J282:J292">I282/I$293*100</f>
        <v>0.21961912425277433</v>
      </c>
      <c r="K282" s="32">
        <f aca="true" t="shared" si="6" ref="K282:K292">K6+K18+K30+K42+K54+K66+K78+K90+K102+K114+K126+K138+K150+K162+K174+K186+K198+K210+K222+K234+K246+K258+K270</f>
        <v>157833</v>
      </c>
      <c r="L282" s="33">
        <f aca="true" t="shared" si="7" ref="L282:L292">K282/K$293*100</f>
        <v>12.32739013890017</v>
      </c>
      <c r="M282" s="32">
        <f>E282+I282</f>
        <v>5720.58893</v>
      </c>
      <c r="N282" s="33">
        <f aca="true" t="shared" si="8" ref="N282:N292">M282/M$293*100</f>
        <v>1.9137448551558758</v>
      </c>
      <c r="O282" s="7"/>
      <c r="P282" s="7"/>
      <c r="Q282" s="9"/>
      <c r="R282" s="9"/>
      <c r="S282" s="9"/>
      <c r="T282" s="15"/>
      <c r="W282" s="15"/>
      <c r="Z282" s="15"/>
    </row>
    <row r="283" spans="1:26" ht="12">
      <c r="A283" s="64"/>
      <c r="B283" s="14" t="s">
        <v>4</v>
      </c>
      <c r="C283" s="34">
        <f t="shared" si="0"/>
        <v>459645</v>
      </c>
      <c r="D283" s="35">
        <f aca="true" t="shared" si="9" ref="D283:F292">C283/C$293*100</f>
        <v>38.67268743816005</v>
      </c>
      <c r="E283" s="34">
        <f t="shared" si="1"/>
        <v>33940.10802</v>
      </c>
      <c r="F283" s="35">
        <f t="shared" si="9"/>
        <v>16.27378611826879</v>
      </c>
      <c r="G283" s="34">
        <f t="shared" si="2"/>
        <v>14040</v>
      </c>
      <c r="H283" s="35">
        <f t="shared" si="3"/>
        <v>15.295450583928883</v>
      </c>
      <c r="I283" s="34">
        <f t="shared" si="4"/>
        <v>1072.10859</v>
      </c>
      <c r="J283" s="35">
        <f t="shared" si="5"/>
        <v>1.1864298084190372</v>
      </c>
      <c r="K283" s="34">
        <f t="shared" si="6"/>
        <v>473685</v>
      </c>
      <c r="L283" s="35">
        <f t="shared" si="7"/>
        <v>36.99669776247633</v>
      </c>
      <c r="M283" s="34">
        <f>E283+I283</f>
        <v>35012.21661</v>
      </c>
      <c r="N283" s="35">
        <f t="shared" si="8"/>
        <v>11.712858627824986</v>
      </c>
      <c r="O283" s="7"/>
      <c r="P283" s="7"/>
      <c r="Q283" s="9"/>
      <c r="R283" s="9"/>
      <c r="T283" s="15"/>
      <c r="W283" s="15"/>
      <c r="Z283" s="15"/>
    </row>
    <row r="284" spans="1:26" ht="12">
      <c r="A284" s="64"/>
      <c r="B284" s="14" t="s">
        <v>5</v>
      </c>
      <c r="C284" s="34">
        <f t="shared" si="0"/>
        <v>254808</v>
      </c>
      <c r="D284" s="35">
        <f t="shared" si="9"/>
        <v>21.438523514326675</v>
      </c>
      <c r="E284" s="34">
        <f t="shared" si="1"/>
        <v>30502.613370000006</v>
      </c>
      <c r="F284" s="35">
        <f t="shared" si="9"/>
        <v>14.625557636384512</v>
      </c>
      <c r="G284" s="34">
        <f t="shared" si="2"/>
        <v>13055</v>
      </c>
      <c r="H284" s="35">
        <f t="shared" si="3"/>
        <v>14.22237232002789</v>
      </c>
      <c r="I284" s="34">
        <f t="shared" si="4"/>
        <v>1615.8925999999997</v>
      </c>
      <c r="J284" s="35">
        <f t="shared" si="5"/>
        <v>1.7881986635735654</v>
      </c>
      <c r="K284" s="34">
        <f t="shared" si="6"/>
        <v>267863</v>
      </c>
      <c r="L284" s="35">
        <f t="shared" si="7"/>
        <v>20.921174309404346</v>
      </c>
      <c r="M284" s="34">
        <f aca="true" t="shared" si="10" ref="M284:M292">E284+I284</f>
        <v>32118.505970000006</v>
      </c>
      <c r="N284" s="35">
        <f t="shared" si="8"/>
        <v>10.744807275530071</v>
      </c>
      <c r="O284" s="7"/>
      <c r="P284" s="7"/>
      <c r="Q284" s="9"/>
      <c r="R284" s="9"/>
      <c r="T284" s="15"/>
      <c r="W284" s="15"/>
      <c r="Z284" s="15"/>
    </row>
    <row r="285" spans="1:26" ht="12">
      <c r="A285" s="64"/>
      <c r="B285" s="14" t="s">
        <v>6</v>
      </c>
      <c r="C285" s="34">
        <f t="shared" si="0"/>
        <v>116812</v>
      </c>
      <c r="D285" s="35">
        <f t="shared" si="9"/>
        <v>9.828093343833505</v>
      </c>
      <c r="E285" s="34">
        <f t="shared" si="1"/>
        <v>20157.87373</v>
      </c>
      <c r="F285" s="35">
        <f t="shared" si="9"/>
        <v>9.66540605845394</v>
      </c>
      <c r="G285" s="34">
        <f t="shared" si="2"/>
        <v>10235</v>
      </c>
      <c r="H285" s="35">
        <f t="shared" si="3"/>
        <v>11.150209168554994</v>
      </c>
      <c r="I285" s="34">
        <f t="shared" si="4"/>
        <v>1776.8056499999998</v>
      </c>
      <c r="J285" s="35">
        <f t="shared" si="5"/>
        <v>1.9662702142208957</v>
      </c>
      <c r="K285" s="34">
        <f t="shared" si="6"/>
        <v>127047</v>
      </c>
      <c r="L285" s="35">
        <f t="shared" si="7"/>
        <v>9.922880100972865</v>
      </c>
      <c r="M285" s="34">
        <f t="shared" si="10"/>
        <v>21934.679379999998</v>
      </c>
      <c r="N285" s="35">
        <f t="shared" si="8"/>
        <v>7.337947250995478</v>
      </c>
      <c r="O285" s="7"/>
      <c r="P285" s="7"/>
      <c r="Q285" s="9"/>
      <c r="R285" s="9"/>
      <c r="T285" s="15"/>
      <c r="W285" s="15"/>
      <c r="Z285" s="15"/>
    </row>
    <row r="286" spans="1:26" ht="12">
      <c r="A286" s="64"/>
      <c r="B286" s="14" t="s">
        <v>7</v>
      </c>
      <c r="C286" s="34">
        <f t="shared" si="0"/>
        <v>97251</v>
      </c>
      <c r="D286" s="35">
        <f t="shared" si="9"/>
        <v>8.182309230054722</v>
      </c>
      <c r="E286" s="34">
        <f t="shared" si="1"/>
        <v>23482.66279</v>
      </c>
      <c r="F286" s="35">
        <f t="shared" si="9"/>
        <v>11.259593855938737</v>
      </c>
      <c r="G286" s="34">
        <f t="shared" si="2"/>
        <v>12194</v>
      </c>
      <c r="H286" s="35">
        <f t="shared" si="3"/>
        <v>13.284382081227122</v>
      </c>
      <c r="I286" s="34">
        <f t="shared" si="4"/>
        <v>2996.487130000001</v>
      </c>
      <c r="J286" s="35">
        <f t="shared" si="5"/>
        <v>3.3160089236632375</v>
      </c>
      <c r="K286" s="34">
        <f t="shared" si="6"/>
        <v>109445</v>
      </c>
      <c r="L286" s="35">
        <f t="shared" si="7"/>
        <v>8.548093324918927</v>
      </c>
      <c r="M286" s="34">
        <f t="shared" si="10"/>
        <v>26479.14992</v>
      </c>
      <c r="N286" s="35">
        <f t="shared" si="8"/>
        <v>8.858237770337594</v>
      </c>
      <c r="O286" s="7"/>
      <c r="P286" s="7"/>
      <c r="Q286" s="9"/>
      <c r="R286" s="9"/>
      <c r="T286" s="15"/>
      <c r="W286" s="15"/>
      <c r="Z286" s="15"/>
    </row>
    <row r="287" spans="1:26" ht="12">
      <c r="A287" s="64"/>
      <c r="B287" s="14" t="s">
        <v>8</v>
      </c>
      <c r="C287" s="34">
        <f t="shared" si="0"/>
        <v>60777</v>
      </c>
      <c r="D287" s="35">
        <f t="shared" si="9"/>
        <v>5.113533105829615</v>
      </c>
      <c r="E287" s="34">
        <f t="shared" si="1"/>
        <v>22858.989469999997</v>
      </c>
      <c r="F287" s="35">
        <f t="shared" si="9"/>
        <v>10.960551607417614</v>
      </c>
      <c r="G287" s="34">
        <f t="shared" si="2"/>
        <v>13011</v>
      </c>
      <c r="H287" s="35">
        <f t="shared" si="3"/>
        <v>14.174437859508455</v>
      </c>
      <c r="I287" s="34">
        <f t="shared" si="4"/>
        <v>5006.307000000001</v>
      </c>
      <c r="J287" s="35">
        <f t="shared" si="5"/>
        <v>5.540140159586713</v>
      </c>
      <c r="K287" s="34">
        <f t="shared" si="6"/>
        <v>73788</v>
      </c>
      <c r="L287" s="35">
        <f t="shared" si="7"/>
        <v>5.76313865648607</v>
      </c>
      <c r="M287" s="34">
        <f t="shared" si="10"/>
        <v>27865.296469999997</v>
      </c>
      <c r="N287" s="35">
        <f t="shared" si="8"/>
        <v>9.321954157061882</v>
      </c>
      <c r="O287" s="7"/>
      <c r="P287" s="7"/>
      <c r="Q287" s="9"/>
      <c r="R287" s="9"/>
      <c r="T287" s="15"/>
      <c r="W287" s="15"/>
      <c r="Z287" s="15"/>
    </row>
    <row r="288" spans="1:26" ht="12">
      <c r="A288" s="64"/>
      <c r="B288" s="14" t="s">
        <v>9</v>
      </c>
      <c r="C288" s="34">
        <f t="shared" si="0"/>
        <v>28978</v>
      </c>
      <c r="D288" s="35">
        <f t="shared" si="9"/>
        <v>2.438092738054372</v>
      </c>
      <c r="E288" s="34">
        <f t="shared" si="1"/>
        <v>19659.049649999997</v>
      </c>
      <c r="F288" s="35">
        <f t="shared" si="9"/>
        <v>9.426227197155718</v>
      </c>
      <c r="G288" s="34">
        <f t="shared" si="2"/>
        <v>10840</v>
      </c>
      <c r="H288" s="35">
        <f t="shared" si="3"/>
        <v>11.809308000697229</v>
      </c>
      <c r="I288" s="34">
        <f t="shared" si="4"/>
        <v>7575.872489999998</v>
      </c>
      <c r="J288" s="35">
        <f t="shared" si="5"/>
        <v>8.383703881075846</v>
      </c>
      <c r="K288" s="34">
        <f t="shared" si="6"/>
        <v>39818</v>
      </c>
      <c r="L288" s="35">
        <f t="shared" si="7"/>
        <v>3.109945452159732</v>
      </c>
      <c r="M288" s="34">
        <f t="shared" si="10"/>
        <v>27234.922139999995</v>
      </c>
      <c r="N288" s="35">
        <f t="shared" si="8"/>
        <v>9.111071038973577</v>
      </c>
      <c r="O288" s="7"/>
      <c r="P288" s="7"/>
      <c r="Q288" s="9"/>
      <c r="R288" s="9"/>
      <c r="T288" s="15"/>
      <c r="W288" s="15"/>
      <c r="Z288" s="15"/>
    </row>
    <row r="289" spans="1:26" ht="12">
      <c r="A289" s="64"/>
      <c r="B289" s="14" t="s">
        <v>10</v>
      </c>
      <c r="C289" s="34">
        <f t="shared" si="0"/>
        <v>10934</v>
      </c>
      <c r="D289" s="35">
        <f t="shared" si="9"/>
        <v>0.9199429221439197</v>
      </c>
      <c r="E289" s="34">
        <f t="shared" si="1"/>
        <v>15078.17897</v>
      </c>
      <c r="F289" s="35">
        <f t="shared" si="9"/>
        <v>7.229766607288436</v>
      </c>
      <c r="G289" s="34">
        <f t="shared" si="2"/>
        <v>5793</v>
      </c>
      <c r="H289" s="35">
        <f t="shared" si="3"/>
        <v>6.311007495206554</v>
      </c>
      <c r="I289" s="34">
        <f t="shared" si="4"/>
        <v>8066.162280000001</v>
      </c>
      <c r="J289" s="35">
        <f t="shared" si="5"/>
        <v>8.926274313814858</v>
      </c>
      <c r="K289" s="34">
        <f t="shared" si="6"/>
        <v>16727</v>
      </c>
      <c r="L289" s="35">
        <f t="shared" si="7"/>
        <v>1.3064457676999308</v>
      </c>
      <c r="M289" s="34">
        <f t="shared" si="10"/>
        <v>23144.34125</v>
      </c>
      <c r="N289" s="35">
        <f t="shared" si="8"/>
        <v>7.742623099674358</v>
      </c>
      <c r="O289" s="7"/>
      <c r="P289" s="7"/>
      <c r="Q289" s="9"/>
      <c r="R289" s="9"/>
      <c r="T289" s="15"/>
      <c r="W289" s="15"/>
      <c r="Z289" s="15"/>
    </row>
    <row r="290" spans="1:26" ht="12">
      <c r="A290" s="64"/>
      <c r="B290" s="14" t="s">
        <v>11</v>
      </c>
      <c r="C290" s="34">
        <f t="shared" si="0"/>
        <v>6430</v>
      </c>
      <c r="D290" s="35">
        <f t="shared" si="9"/>
        <v>0.5409944201010978</v>
      </c>
      <c r="E290" s="34">
        <f t="shared" si="1"/>
        <v>19571.019840000004</v>
      </c>
      <c r="F290" s="35">
        <f t="shared" si="9"/>
        <v>9.384018188889524</v>
      </c>
      <c r="G290" s="34">
        <f t="shared" si="2"/>
        <v>3336</v>
      </c>
      <c r="H290" s="35">
        <f t="shared" si="3"/>
        <v>3.634303643019</v>
      </c>
      <c r="I290" s="34">
        <f t="shared" si="4"/>
        <v>10183.47306</v>
      </c>
      <c r="J290" s="35">
        <f t="shared" si="5"/>
        <v>11.269358444013799</v>
      </c>
      <c r="K290" s="34">
        <f t="shared" si="6"/>
        <v>9766</v>
      </c>
      <c r="L290" s="35">
        <f t="shared" si="7"/>
        <v>0.7627637572402417</v>
      </c>
      <c r="M290" s="34">
        <f t="shared" si="10"/>
        <v>29754.492900000005</v>
      </c>
      <c r="N290" s="35">
        <f t="shared" si="8"/>
        <v>9.953959007005079</v>
      </c>
      <c r="O290" s="7"/>
      <c r="P290" s="7"/>
      <c r="Q290" s="9"/>
      <c r="R290" s="9"/>
      <c r="T290" s="15"/>
      <c r="W290" s="15"/>
      <c r="Z290" s="15"/>
    </row>
    <row r="291" spans="1:26" ht="12">
      <c r="A291" s="64"/>
      <c r="B291" s="14" t="s">
        <v>12</v>
      </c>
      <c r="C291" s="34">
        <f t="shared" si="0"/>
        <v>1721</v>
      </c>
      <c r="D291" s="35">
        <f t="shared" si="9"/>
        <v>0.144798039967961</v>
      </c>
      <c r="E291" s="34">
        <f t="shared" si="1"/>
        <v>11578.657689999998</v>
      </c>
      <c r="F291" s="35">
        <f t="shared" si="9"/>
        <v>5.551797262185266</v>
      </c>
      <c r="G291" s="34">
        <f t="shared" si="2"/>
        <v>1158</v>
      </c>
      <c r="H291" s="35">
        <f t="shared" si="3"/>
        <v>1.2615478473069548</v>
      </c>
      <c r="I291" s="34">
        <f t="shared" si="4"/>
        <v>7985.7444399999995</v>
      </c>
      <c r="J291" s="35">
        <f t="shared" si="5"/>
        <v>8.837281348554992</v>
      </c>
      <c r="K291" s="34">
        <f t="shared" si="6"/>
        <v>2879</v>
      </c>
      <c r="L291" s="35">
        <f t="shared" si="7"/>
        <v>0.22486144348706286</v>
      </c>
      <c r="M291" s="34">
        <f t="shared" si="10"/>
        <v>19564.40213</v>
      </c>
      <c r="N291" s="35">
        <f t="shared" si="8"/>
        <v>6.545003386650988</v>
      </c>
      <c r="O291" s="7"/>
      <c r="P291" s="7"/>
      <c r="Q291" s="9"/>
      <c r="R291" s="9"/>
      <c r="T291" s="15"/>
      <c r="W291" s="15"/>
      <c r="Z291" s="15"/>
    </row>
    <row r="292" spans="1:26" ht="12">
      <c r="A292" s="64"/>
      <c r="B292" s="14" t="s">
        <v>13</v>
      </c>
      <c r="C292" s="36">
        <f t="shared" si="0"/>
        <v>431</v>
      </c>
      <c r="D292" s="37">
        <f t="shared" si="9"/>
        <v>0.0362626119850036</v>
      </c>
      <c r="E292" s="36">
        <f t="shared" si="1"/>
        <v>6205.64043</v>
      </c>
      <c r="F292" s="37">
        <f t="shared" si="9"/>
        <v>2.975513956089689</v>
      </c>
      <c r="G292" s="36">
        <f t="shared" si="2"/>
        <v>1062</v>
      </c>
      <c r="H292" s="37">
        <f t="shared" si="3"/>
        <v>1.1569635698100051</v>
      </c>
      <c r="I292" s="36">
        <f t="shared" si="4"/>
        <v>43886.955720000005</v>
      </c>
      <c r="J292" s="37">
        <f t="shared" si="5"/>
        <v>48.56671511882427</v>
      </c>
      <c r="K292" s="36">
        <f t="shared" si="6"/>
        <v>1493</v>
      </c>
      <c r="L292" s="37">
        <f t="shared" si="7"/>
        <v>0.11660928625431914</v>
      </c>
      <c r="M292" s="34">
        <f t="shared" si="10"/>
        <v>50092.596150000005</v>
      </c>
      <c r="N292" s="37">
        <f t="shared" si="8"/>
        <v>16.757793530790114</v>
      </c>
      <c r="O292" s="7"/>
      <c r="P292" s="7"/>
      <c r="Q292" s="9"/>
      <c r="R292" s="9"/>
      <c r="T292" s="15"/>
      <c r="W292" s="15"/>
      <c r="Z292" s="15"/>
    </row>
    <row r="293" spans="1:27" ht="12">
      <c r="A293" s="65"/>
      <c r="B293" s="8" t="s">
        <v>14</v>
      </c>
      <c r="C293" s="36">
        <f aca="true" t="shared" si="11" ref="C293:N293">SUM(C282:C292)</f>
        <v>1188552</v>
      </c>
      <c r="D293" s="38">
        <f t="shared" si="11"/>
        <v>100</v>
      </c>
      <c r="E293" s="36">
        <f t="shared" si="11"/>
        <v>208556.92568</v>
      </c>
      <c r="F293" s="38">
        <f t="shared" si="11"/>
        <v>100.00000000000001</v>
      </c>
      <c r="G293" s="39">
        <f t="shared" si="11"/>
        <v>91792</v>
      </c>
      <c r="H293" s="38">
        <f t="shared" si="11"/>
        <v>100</v>
      </c>
      <c r="I293" s="39">
        <f t="shared" si="11"/>
        <v>90364.26617000002</v>
      </c>
      <c r="J293" s="38">
        <f t="shared" si="11"/>
        <v>100</v>
      </c>
      <c r="K293" s="39">
        <f t="shared" si="11"/>
        <v>1280344</v>
      </c>
      <c r="L293" s="38">
        <f t="shared" si="11"/>
        <v>99.99999999999997</v>
      </c>
      <c r="M293" s="39">
        <f t="shared" si="11"/>
        <v>298921.19185</v>
      </c>
      <c r="N293" s="38">
        <f t="shared" si="11"/>
        <v>100</v>
      </c>
      <c r="O293" s="7"/>
      <c r="P293" s="7"/>
      <c r="Q293" s="9"/>
      <c r="R293" s="9"/>
      <c r="S293" s="9"/>
      <c r="T293" s="15"/>
      <c r="U293" s="15"/>
      <c r="V293" s="9"/>
      <c r="W293" s="15"/>
      <c r="X293" s="15"/>
      <c r="Y293" s="9"/>
      <c r="Z293" s="15"/>
      <c r="AA293" s="15"/>
    </row>
    <row r="294" spans="1:16" ht="12">
      <c r="A294" s="16"/>
      <c r="B294" s="11"/>
      <c r="C294" s="9"/>
      <c r="D294" s="17"/>
      <c r="E294" s="9"/>
      <c r="F294" s="17"/>
      <c r="G294" s="9"/>
      <c r="H294" s="17"/>
      <c r="I294" s="9"/>
      <c r="J294" s="17"/>
      <c r="K294" s="9"/>
      <c r="L294" s="17"/>
      <c r="M294" s="9"/>
      <c r="N294" s="17"/>
      <c r="O294" s="17"/>
      <c r="P294" s="17"/>
    </row>
    <row r="295" spans="1:2" ht="12">
      <c r="A295" s="2" t="s">
        <v>78</v>
      </c>
      <c r="B295" s="18"/>
    </row>
    <row r="296" spans="1:16" ht="12">
      <c r="A296" s="2" t="s">
        <v>73</v>
      </c>
      <c r="P296" s="9"/>
    </row>
    <row r="297" spans="1:16" ht="12">
      <c r="A297" s="2" t="s">
        <v>74</v>
      </c>
      <c r="B297" s="18"/>
      <c r="P297" s="9"/>
    </row>
    <row r="298" ht="12">
      <c r="A298" s="2" t="s">
        <v>75</v>
      </c>
    </row>
    <row r="300" spans="3:15" ht="12"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</row>
    <row r="302" spans="3:14" ht="12">
      <c r="C302" s="29"/>
      <c r="D302" s="21"/>
      <c r="E302" s="29"/>
      <c r="F302" s="21"/>
      <c r="G302" s="29"/>
      <c r="H302" s="21"/>
      <c r="I302" s="29"/>
      <c r="J302" s="21"/>
      <c r="K302" s="21"/>
      <c r="L302" s="21"/>
      <c r="M302" s="21"/>
      <c r="N302" s="21"/>
    </row>
    <row r="303" spans="1:14" ht="12">
      <c r="A303" s="55"/>
      <c r="B303" s="55"/>
      <c r="C303" s="58"/>
      <c r="D303" s="21"/>
      <c r="E303" s="29"/>
      <c r="F303" s="21"/>
      <c r="G303" s="29"/>
      <c r="H303" s="21"/>
      <c r="I303" s="29"/>
      <c r="J303" s="21"/>
      <c r="K303" s="21"/>
      <c r="L303" s="21"/>
      <c r="M303" s="21"/>
      <c r="N303" s="21"/>
    </row>
    <row r="304" spans="1:14" ht="12">
      <c r="A304" s="55"/>
      <c r="B304" s="55"/>
      <c r="C304" s="58"/>
      <c r="D304" s="21"/>
      <c r="E304" s="29"/>
      <c r="F304" s="21"/>
      <c r="G304" s="29"/>
      <c r="H304" s="21"/>
      <c r="I304" s="29"/>
      <c r="J304" s="21"/>
      <c r="K304" s="21"/>
      <c r="L304" s="21"/>
      <c r="M304" s="21"/>
      <c r="N304" s="21"/>
    </row>
    <row r="305" spans="1:3" ht="12">
      <c r="A305" s="55"/>
      <c r="B305" s="55"/>
      <c r="C305" s="55"/>
    </row>
    <row r="306" spans="1:26" ht="12">
      <c r="A306" s="61"/>
      <c r="B306" s="14"/>
      <c r="C306" s="56"/>
      <c r="E306" s="9"/>
      <c r="G306" s="9"/>
      <c r="I306" s="9"/>
      <c r="K306" s="9"/>
      <c r="M306" s="9"/>
      <c r="T306" s="9"/>
      <c r="W306" s="9"/>
      <c r="Z306" s="9"/>
    </row>
    <row r="307" spans="1:26" ht="12">
      <c r="A307" s="62"/>
      <c r="B307" s="14"/>
      <c r="C307" s="56"/>
      <c r="E307" s="9"/>
      <c r="G307" s="9"/>
      <c r="I307" s="9"/>
      <c r="K307" s="9"/>
      <c r="M307" s="9"/>
      <c r="T307" s="9"/>
      <c r="W307" s="9"/>
      <c r="Z307" s="9"/>
    </row>
    <row r="308" spans="1:26" ht="12">
      <c r="A308" s="62"/>
      <c r="B308" s="14"/>
      <c r="C308" s="56"/>
      <c r="E308" s="9"/>
      <c r="G308" s="9"/>
      <c r="I308" s="9"/>
      <c r="K308" s="9"/>
      <c r="M308" s="9"/>
      <c r="T308" s="9"/>
      <c r="W308" s="9"/>
      <c r="Z308" s="9"/>
    </row>
    <row r="309" spans="1:26" ht="12">
      <c r="A309" s="62"/>
      <c r="B309" s="14"/>
      <c r="C309" s="56"/>
      <c r="E309" s="9"/>
      <c r="G309" s="9"/>
      <c r="I309" s="9"/>
      <c r="K309" s="9"/>
      <c r="M309" s="9"/>
      <c r="T309" s="9"/>
      <c r="W309" s="9"/>
      <c r="Z309" s="9"/>
    </row>
    <row r="310" spans="1:26" ht="12">
      <c r="A310" s="62"/>
      <c r="B310" s="14"/>
      <c r="C310" s="56"/>
      <c r="E310" s="9"/>
      <c r="G310" s="9"/>
      <c r="I310" s="9"/>
      <c r="K310" s="9"/>
      <c r="M310" s="9"/>
      <c r="T310" s="9"/>
      <c r="W310" s="9"/>
      <c r="Z310" s="9"/>
    </row>
    <row r="311" spans="1:26" ht="12">
      <c r="A311" s="62"/>
      <c r="B311" s="14"/>
      <c r="C311" s="56"/>
      <c r="E311" s="9"/>
      <c r="G311" s="9"/>
      <c r="I311" s="9"/>
      <c r="K311" s="9"/>
      <c r="M311" s="9"/>
      <c r="T311" s="9"/>
      <c r="W311" s="9"/>
      <c r="Z311" s="9"/>
    </row>
    <row r="312" spans="1:26" ht="12">
      <c r="A312" s="62"/>
      <c r="B312" s="14"/>
      <c r="C312" s="56"/>
      <c r="E312" s="9"/>
      <c r="G312" s="9"/>
      <c r="I312" s="9"/>
      <c r="K312" s="9"/>
      <c r="M312" s="9"/>
      <c r="T312" s="9"/>
      <c r="W312" s="9"/>
      <c r="Z312" s="9"/>
    </row>
    <row r="313" spans="1:26" ht="12">
      <c r="A313" s="62"/>
      <c r="B313" s="14"/>
      <c r="C313" s="56"/>
      <c r="E313" s="9"/>
      <c r="G313" s="9"/>
      <c r="I313" s="9"/>
      <c r="K313" s="9"/>
      <c r="M313" s="9"/>
      <c r="T313" s="9"/>
      <c r="W313" s="9"/>
      <c r="Z313" s="9"/>
    </row>
    <row r="314" spans="1:26" ht="12">
      <c r="A314" s="62"/>
      <c r="B314" s="14"/>
      <c r="C314" s="56"/>
      <c r="E314" s="9"/>
      <c r="G314" s="9"/>
      <c r="I314" s="9"/>
      <c r="K314" s="9"/>
      <c r="M314" s="9"/>
      <c r="T314" s="9"/>
      <c r="W314" s="9"/>
      <c r="Z314" s="9"/>
    </row>
    <row r="315" spans="1:26" ht="12">
      <c r="A315" s="62"/>
      <c r="B315" s="14"/>
      <c r="C315" s="56"/>
      <c r="E315" s="9"/>
      <c r="G315" s="9"/>
      <c r="I315" s="9"/>
      <c r="K315" s="9"/>
      <c r="M315" s="9"/>
      <c r="T315" s="9"/>
      <c r="W315" s="9"/>
      <c r="Z315" s="9"/>
    </row>
    <row r="316" spans="1:26" ht="12">
      <c r="A316" s="62"/>
      <c r="B316" s="14"/>
      <c r="C316" s="56"/>
      <c r="E316" s="9"/>
      <c r="G316" s="9"/>
      <c r="I316" s="9"/>
      <c r="K316" s="9"/>
      <c r="M316" s="9"/>
      <c r="T316" s="9"/>
      <c r="W316" s="9"/>
      <c r="Z316" s="9"/>
    </row>
    <row r="317" spans="1:26" ht="12">
      <c r="A317" s="62"/>
      <c r="B317" s="54"/>
      <c r="C317" s="56"/>
      <c r="E317" s="9"/>
      <c r="G317" s="9"/>
      <c r="I317" s="9"/>
      <c r="K317" s="9"/>
      <c r="M317" s="9"/>
      <c r="T317" s="9"/>
      <c r="W317" s="9"/>
      <c r="Z317" s="9"/>
    </row>
    <row r="318" spans="1:3" ht="12">
      <c r="A318" s="55"/>
      <c r="B318" s="55"/>
      <c r="C318" s="55"/>
    </row>
    <row r="319" spans="1:3" ht="12">
      <c r="A319" s="55"/>
      <c r="B319" s="55"/>
      <c r="C319" s="55"/>
    </row>
    <row r="320" spans="1:3" ht="12">
      <c r="A320" s="55"/>
      <c r="B320" s="55"/>
      <c r="C320" s="55"/>
    </row>
    <row r="321" spans="1:3" ht="12">
      <c r="A321" s="55"/>
      <c r="B321" s="55"/>
      <c r="C321" s="55"/>
    </row>
  </sheetData>
  <sheetProtection/>
  <mergeCells count="32">
    <mergeCell ref="A114:A125"/>
    <mergeCell ref="A78:A89"/>
    <mergeCell ref="A90:A101"/>
    <mergeCell ref="A6:A17"/>
    <mergeCell ref="A18:A29"/>
    <mergeCell ref="A102:A113"/>
    <mergeCell ref="A30:A41"/>
    <mergeCell ref="A42:A53"/>
    <mergeCell ref="A54:A65"/>
    <mergeCell ref="A66:A77"/>
    <mergeCell ref="A1:N1"/>
    <mergeCell ref="A3:N3"/>
    <mergeCell ref="A4:B5"/>
    <mergeCell ref="C4:F4"/>
    <mergeCell ref="G4:J4"/>
    <mergeCell ref="K4:N4"/>
    <mergeCell ref="A210:A221"/>
    <mergeCell ref="A126:A137"/>
    <mergeCell ref="A138:A149"/>
    <mergeCell ref="A150:A161"/>
    <mergeCell ref="A162:A173"/>
    <mergeCell ref="A174:A185"/>
    <mergeCell ref="O4:P4"/>
    <mergeCell ref="A306:A317"/>
    <mergeCell ref="A222:A233"/>
    <mergeCell ref="A234:A245"/>
    <mergeCell ref="A246:A257"/>
    <mergeCell ref="A258:A269"/>
    <mergeCell ref="A270:A281"/>
    <mergeCell ref="A282:A293"/>
    <mergeCell ref="A186:A197"/>
    <mergeCell ref="A198:A209"/>
  </mergeCells>
  <printOptions/>
  <pageMargins left="0.5905511811023623" right="0.5905511811023623" top="0.5905511811023623" bottom="0.5905511811023623" header="0.5118110236220472" footer="0.2755905511811024"/>
  <pageSetup firstPageNumber="145" useFirstPageNumber="1" horizontalDpi="300" verticalDpi="300" orientation="portrait" paperSize="9" scale="99" r:id="rId1"/>
  <headerFooter scaleWithDoc="0">
    <oddFooter>&amp;C&amp;"Times New Roman,標準"&amp;10- &amp;P -</oddFooter>
  </headerFooter>
  <rowBreaks count="5" manualBreakCount="5">
    <brk id="65" max="255" man="1"/>
    <brk id="125" max="255" man="1"/>
    <brk id="185" max="255" man="1"/>
    <brk id="245" max="255" man="1"/>
    <brk id="298" max="255" man="1"/>
  </rowBreaks>
  <ignoredErrors>
    <ignoredError sqref="D282:M29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P296"/>
  <sheetViews>
    <sheetView view="pageBreakPreview" zoomScaleSheetLayoutView="100" zoomScalePageLayoutView="0" workbookViewId="0" topLeftCell="A1">
      <pane xSplit="2" ySplit="5" topLeftCell="C26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263" sqref="L263"/>
    </sheetView>
  </sheetViews>
  <sheetFormatPr defaultColWidth="9.00390625" defaultRowHeight="12.75"/>
  <cols>
    <col min="1" max="1" width="3.00390625" style="2" bestFit="1" customWidth="1"/>
    <col min="2" max="2" width="12.25390625" style="2" bestFit="1" customWidth="1"/>
    <col min="3" max="3" width="8.625" style="2" customWidth="1"/>
    <col min="4" max="4" width="5.75390625" style="2" customWidth="1"/>
    <col min="5" max="5" width="8.625" style="2" customWidth="1"/>
    <col min="6" max="6" width="5.75390625" style="2" customWidth="1"/>
    <col min="7" max="7" width="8.625" style="2" customWidth="1"/>
    <col min="8" max="8" width="5.75390625" style="2" customWidth="1"/>
    <col min="9" max="9" width="8.625" style="2" customWidth="1"/>
    <col min="10" max="10" width="5.75390625" style="2" customWidth="1"/>
    <col min="11" max="11" width="8.625" style="2" customWidth="1"/>
    <col min="12" max="12" width="5.75390625" style="2" customWidth="1"/>
    <col min="13" max="13" width="8.625" style="19" customWidth="1"/>
    <col min="14" max="14" width="5.75390625" style="2" customWidth="1"/>
    <col min="15" max="15" width="12.00390625" style="2" customWidth="1"/>
    <col min="16" max="16" width="9.25390625" style="2" customWidth="1"/>
    <col min="17" max="18" width="9.25390625" style="2" bestFit="1" customWidth="1"/>
    <col min="19" max="19" width="9.125" style="2" customWidth="1"/>
    <col min="20" max="20" width="15.625" style="2" customWidth="1"/>
    <col min="21" max="21" width="11.00390625" style="2" customWidth="1"/>
    <col min="22" max="22" width="12.00390625" style="2" customWidth="1"/>
    <col min="23" max="16384" width="9.125" style="2" customWidth="1"/>
  </cols>
  <sheetData>
    <row r="1" spans="1:26" ht="14.25">
      <c r="A1" s="78" t="s">
        <v>77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1"/>
      <c r="P1" s="1"/>
      <c r="R1" s="55"/>
      <c r="S1" s="55"/>
      <c r="T1" s="55"/>
      <c r="U1" s="55"/>
      <c r="V1" s="55"/>
      <c r="W1" s="55"/>
      <c r="X1" s="55"/>
      <c r="Y1" s="55"/>
      <c r="Z1" s="55"/>
    </row>
    <row r="2" spans="1:26" ht="14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0"/>
      <c r="N2" s="3"/>
      <c r="O2" s="3"/>
      <c r="P2" s="3"/>
      <c r="R2" s="55"/>
      <c r="S2" s="55"/>
      <c r="T2" s="55"/>
      <c r="U2" s="55"/>
      <c r="V2" s="55"/>
      <c r="W2" s="55"/>
      <c r="X2" s="55"/>
      <c r="Y2" s="55"/>
      <c r="Z2" s="55"/>
    </row>
    <row r="3" spans="1:26" ht="12">
      <c r="A3" s="79" t="s">
        <v>72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4"/>
      <c r="P3" s="4"/>
      <c r="R3" s="55"/>
      <c r="S3" s="55"/>
      <c r="T3" s="55"/>
      <c r="U3" s="55"/>
      <c r="V3" s="55"/>
      <c r="W3" s="55"/>
      <c r="X3" s="55"/>
      <c r="Y3" s="55"/>
      <c r="Z3" s="55"/>
    </row>
    <row r="4" spans="1:26" ht="12">
      <c r="A4" s="80" t="s">
        <v>21</v>
      </c>
      <c r="B4" s="70"/>
      <c r="C4" s="83" t="s">
        <v>22</v>
      </c>
      <c r="D4" s="84"/>
      <c r="E4" s="84"/>
      <c r="F4" s="85"/>
      <c r="G4" s="83" t="s">
        <v>23</v>
      </c>
      <c r="H4" s="84"/>
      <c r="I4" s="84"/>
      <c r="J4" s="85"/>
      <c r="K4" s="83" t="s">
        <v>24</v>
      </c>
      <c r="L4" s="84"/>
      <c r="M4" s="84"/>
      <c r="N4" s="85"/>
      <c r="O4" s="59"/>
      <c r="P4" s="60"/>
      <c r="R4" s="55"/>
      <c r="S4" s="55"/>
      <c r="T4" s="55"/>
      <c r="U4" s="55"/>
      <c r="V4" s="55"/>
      <c r="W4" s="55"/>
      <c r="X4" s="55"/>
      <c r="Y4" s="55"/>
      <c r="Z4" s="55"/>
    </row>
    <row r="5" spans="1:26" ht="12">
      <c r="A5" s="81"/>
      <c r="B5" s="82"/>
      <c r="C5" s="41" t="s">
        <v>0</v>
      </c>
      <c r="D5" s="42" t="s">
        <v>1</v>
      </c>
      <c r="E5" s="41" t="s">
        <v>2</v>
      </c>
      <c r="F5" s="42" t="s">
        <v>1</v>
      </c>
      <c r="G5" s="41" t="s">
        <v>0</v>
      </c>
      <c r="H5" s="42" t="s">
        <v>1</v>
      </c>
      <c r="I5" s="41" t="s">
        <v>2</v>
      </c>
      <c r="J5" s="42" t="s">
        <v>1</v>
      </c>
      <c r="K5" s="41" t="s">
        <v>0</v>
      </c>
      <c r="L5" s="42" t="s">
        <v>1</v>
      </c>
      <c r="M5" s="43" t="s">
        <v>2</v>
      </c>
      <c r="N5" s="42" t="s">
        <v>1</v>
      </c>
      <c r="O5" s="5"/>
      <c r="P5" s="5"/>
      <c r="R5" s="55"/>
      <c r="S5" s="55"/>
      <c r="T5" s="55"/>
      <c r="U5" s="55"/>
      <c r="V5" s="55"/>
      <c r="W5" s="55"/>
      <c r="X5" s="55"/>
      <c r="Y5" s="55"/>
      <c r="Z5" s="55"/>
    </row>
    <row r="6" spans="1:42" ht="12" customHeight="1">
      <c r="A6" s="74" t="s">
        <v>46</v>
      </c>
      <c r="B6" s="44" t="s">
        <v>4</v>
      </c>
      <c r="C6" s="32">
        <v>12069</v>
      </c>
      <c r="D6" s="33">
        <f>C6/C$15*100</f>
        <v>9.949465388325104</v>
      </c>
      <c r="E6" s="45">
        <v>830594.11</v>
      </c>
      <c r="F6" s="33">
        <f>E6/E$15*100</f>
        <v>1.314364516926897</v>
      </c>
      <c r="G6" s="32">
        <v>518</v>
      </c>
      <c r="H6" s="33">
        <f>G6/G15*100</f>
        <v>12.777503700049333</v>
      </c>
      <c r="I6" s="45">
        <v>20573.19</v>
      </c>
      <c r="J6" s="33">
        <f>I6/I15*100</f>
        <v>0.07551360958043404</v>
      </c>
      <c r="K6" s="32">
        <f>C6+G6</f>
        <v>12587</v>
      </c>
      <c r="L6" s="33">
        <f>K6/K15*100</f>
        <v>10.040923123559114</v>
      </c>
      <c r="M6" s="45">
        <f>E6+I6</f>
        <v>851167.2999999999</v>
      </c>
      <c r="N6" s="33">
        <f>M6/M15*100</f>
        <v>0.9411617912200305</v>
      </c>
      <c r="O6" s="7"/>
      <c r="P6" s="28"/>
      <c r="Q6" s="9"/>
      <c r="R6" s="56"/>
      <c r="S6" s="55"/>
      <c r="T6" s="20"/>
      <c r="U6" s="57"/>
      <c r="V6" s="57"/>
      <c r="W6" s="57"/>
      <c r="X6" s="55"/>
      <c r="Y6" s="55"/>
      <c r="Z6" s="55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">
      <c r="A7" s="75"/>
      <c r="B7" s="46" t="s">
        <v>6</v>
      </c>
      <c r="C7" s="34">
        <v>65444</v>
      </c>
      <c r="D7" s="35">
        <f>C7/C$15*100</f>
        <v>53.95085034995013</v>
      </c>
      <c r="E7" s="47">
        <v>9694256.6</v>
      </c>
      <c r="F7" s="35">
        <f aca="true" t="shared" si="0" ref="D7:F14">E7/E$15*100</f>
        <v>15.34056976761415</v>
      </c>
      <c r="G7" s="34">
        <v>590</v>
      </c>
      <c r="H7" s="35">
        <f>G7/G15*100</f>
        <v>14.553527380365072</v>
      </c>
      <c r="I7" s="47">
        <v>89327.87</v>
      </c>
      <c r="J7" s="35">
        <f>I7/I15*100</f>
        <v>0.32787671235388227</v>
      </c>
      <c r="K7" s="34">
        <f aca="true" t="shared" si="1" ref="K7:K14">C7+G7</f>
        <v>66034</v>
      </c>
      <c r="L7" s="35">
        <f>K7/K15*100</f>
        <v>52.6767551871854</v>
      </c>
      <c r="M7" s="47">
        <f aca="true" t="shared" si="2" ref="M7:M14">E7+I7</f>
        <v>9783584.469999999</v>
      </c>
      <c r="N7" s="35">
        <f>M7/M15*100</f>
        <v>10.818009437554371</v>
      </c>
      <c r="O7" s="7"/>
      <c r="P7" s="28"/>
      <c r="Q7" s="9"/>
      <c r="R7" s="56"/>
      <c r="S7" s="55"/>
      <c r="T7" s="20"/>
      <c r="U7" s="57"/>
      <c r="V7" s="57"/>
      <c r="W7" s="57"/>
      <c r="X7" s="55"/>
      <c r="Y7" s="55"/>
      <c r="Z7" s="55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ht="12">
      <c r="A8" s="75"/>
      <c r="B8" s="46" t="s">
        <v>7</v>
      </c>
      <c r="C8" s="34">
        <v>23058</v>
      </c>
      <c r="D8" s="35">
        <f t="shared" si="0"/>
        <v>19.00859830342201</v>
      </c>
      <c r="E8" s="47">
        <v>5370909.07</v>
      </c>
      <c r="F8" s="35">
        <f t="shared" si="0"/>
        <v>8.499136004285944</v>
      </c>
      <c r="G8" s="34">
        <v>405</v>
      </c>
      <c r="H8" s="35">
        <f>G8/G15*100</f>
        <v>9.990133201776024</v>
      </c>
      <c r="I8" s="47">
        <v>98441.62</v>
      </c>
      <c r="J8" s="35">
        <f>I8/I15*100</f>
        <v>0.3613286057799227</v>
      </c>
      <c r="K8" s="34">
        <f t="shared" si="1"/>
        <v>23463</v>
      </c>
      <c r="L8" s="35">
        <f>K8/K15*100</f>
        <v>18.716944406774253</v>
      </c>
      <c r="M8" s="47">
        <f t="shared" si="2"/>
        <v>5469350.69</v>
      </c>
      <c r="N8" s="35">
        <f>M8/M15*100</f>
        <v>6.047628817755229</v>
      </c>
      <c r="O8" s="7"/>
      <c r="P8" s="28"/>
      <c r="Q8" s="9"/>
      <c r="R8" s="56"/>
      <c r="S8" s="55"/>
      <c r="T8" s="20"/>
      <c r="U8" s="57"/>
      <c r="V8" s="57"/>
      <c r="W8" s="57"/>
      <c r="X8" s="55"/>
      <c r="Y8" s="55"/>
      <c r="Z8" s="55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42" ht="12">
      <c r="A9" s="75"/>
      <c r="B9" s="46" t="s">
        <v>8</v>
      </c>
      <c r="C9" s="34">
        <v>8593</v>
      </c>
      <c r="D9" s="35">
        <f t="shared" si="0"/>
        <v>7.0839138356017575</v>
      </c>
      <c r="E9" s="47">
        <v>3231474.72</v>
      </c>
      <c r="F9" s="35">
        <f t="shared" si="0"/>
        <v>5.113611640364606</v>
      </c>
      <c r="G9" s="34">
        <v>591</v>
      </c>
      <c r="H9" s="35">
        <f>G9/G15*100</f>
        <v>14.578194375925014</v>
      </c>
      <c r="I9" s="47">
        <v>230475.62</v>
      </c>
      <c r="J9" s="35">
        <f>I9/I15*100</f>
        <v>0.8459575781144528</v>
      </c>
      <c r="K9" s="34">
        <f t="shared" si="1"/>
        <v>9184</v>
      </c>
      <c r="L9" s="35">
        <f>K9/K15*100</f>
        <v>7.326276155300462</v>
      </c>
      <c r="M9" s="47">
        <f t="shared" si="2"/>
        <v>3461950.3400000003</v>
      </c>
      <c r="N9" s="35">
        <f>M9/M15*100</f>
        <v>3.827984678346072</v>
      </c>
      <c r="O9" s="7"/>
      <c r="P9" s="28"/>
      <c r="Q9" s="9"/>
      <c r="R9" s="56"/>
      <c r="S9" s="55"/>
      <c r="T9" s="20"/>
      <c r="U9" s="57"/>
      <c r="V9" s="57"/>
      <c r="W9" s="57"/>
      <c r="X9" s="55"/>
      <c r="Y9" s="55"/>
      <c r="Z9" s="55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ht="12">
      <c r="A10" s="75"/>
      <c r="B10" s="46" t="s">
        <v>9</v>
      </c>
      <c r="C10" s="34">
        <v>5366</v>
      </c>
      <c r="D10" s="35">
        <f t="shared" si="0"/>
        <v>4.42363338087269</v>
      </c>
      <c r="E10" s="47">
        <v>3712528.53</v>
      </c>
      <c r="F10" s="35">
        <f t="shared" si="0"/>
        <v>5.874849952777504</v>
      </c>
      <c r="G10" s="34">
        <v>673</v>
      </c>
      <c r="H10" s="35">
        <f>G10/G15*100</f>
        <v>16.60088801184016</v>
      </c>
      <c r="I10" s="47">
        <v>485893.9</v>
      </c>
      <c r="J10" s="35">
        <f>I10/I15*100</f>
        <v>1.783466845059734</v>
      </c>
      <c r="K10" s="34">
        <f t="shared" si="1"/>
        <v>6039</v>
      </c>
      <c r="L10" s="35">
        <f>K10/K15*100</f>
        <v>4.817441387397593</v>
      </c>
      <c r="M10" s="47">
        <f t="shared" si="2"/>
        <v>4198422.43</v>
      </c>
      <c r="N10" s="35">
        <f>M10/M15*100</f>
        <v>4.64232445785588</v>
      </c>
      <c r="O10" s="7"/>
      <c r="P10" s="28"/>
      <c r="Q10" s="9"/>
      <c r="R10" s="56"/>
      <c r="S10" s="55"/>
      <c r="T10" s="20"/>
      <c r="U10" s="57"/>
      <c r="V10" s="57"/>
      <c r="W10" s="57"/>
      <c r="X10" s="55"/>
      <c r="Y10" s="55"/>
      <c r="Z10" s="55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ht="12">
      <c r="A11" s="75"/>
      <c r="B11" s="46" t="s">
        <v>10</v>
      </c>
      <c r="C11" s="34">
        <v>2850</v>
      </c>
      <c r="D11" s="35">
        <f t="shared" si="0"/>
        <v>2.3494884710188537</v>
      </c>
      <c r="E11" s="47">
        <v>3904969.57</v>
      </c>
      <c r="F11" s="35">
        <f t="shared" si="0"/>
        <v>6.179376160622284</v>
      </c>
      <c r="G11" s="34">
        <v>460</v>
      </c>
      <c r="H11" s="35">
        <f>G11/G15*100</f>
        <v>11.346817957572767</v>
      </c>
      <c r="I11" s="47">
        <v>644584.86</v>
      </c>
      <c r="J11" s="35">
        <f>I11/I15*100</f>
        <v>2.365939820684043</v>
      </c>
      <c r="K11" s="34">
        <f t="shared" si="1"/>
        <v>3310</v>
      </c>
      <c r="L11" s="35">
        <f>K11/K15*100</f>
        <v>2.6404588495257544</v>
      </c>
      <c r="M11" s="47">
        <f t="shared" si="2"/>
        <v>4549554.43</v>
      </c>
      <c r="N11" s="35">
        <f>M11/M15*100</f>
        <v>5.030581880426827</v>
      </c>
      <c r="O11" s="7"/>
      <c r="P11" s="28"/>
      <c r="Q11" s="9"/>
      <c r="R11" s="56"/>
      <c r="S11" s="55"/>
      <c r="T11" s="20"/>
      <c r="U11" s="57"/>
      <c r="V11" s="57"/>
      <c r="W11" s="57"/>
      <c r="X11" s="55"/>
      <c r="Y11" s="55"/>
      <c r="Z11" s="55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2" ht="12">
      <c r="A12" s="75"/>
      <c r="B12" s="46" t="s">
        <v>11</v>
      </c>
      <c r="C12" s="34">
        <v>2206</v>
      </c>
      <c r="D12" s="35">
        <f t="shared" si="0"/>
        <v>1.8185865147605582</v>
      </c>
      <c r="E12" s="47">
        <v>6900049.34</v>
      </c>
      <c r="F12" s="35">
        <f t="shared" si="0"/>
        <v>10.918907211539045</v>
      </c>
      <c r="G12" s="34">
        <v>370</v>
      </c>
      <c r="H12" s="35">
        <f>G12/G15*100</f>
        <v>9.126788357178096</v>
      </c>
      <c r="I12" s="47">
        <v>1174630.23</v>
      </c>
      <c r="J12" s="35">
        <f>I12/I15*100</f>
        <v>4.311464026220311</v>
      </c>
      <c r="K12" s="34">
        <f t="shared" si="1"/>
        <v>2576</v>
      </c>
      <c r="L12" s="35">
        <f>K12/K15*100</f>
        <v>2.0549311167306175</v>
      </c>
      <c r="M12" s="47">
        <f t="shared" si="2"/>
        <v>8074679.57</v>
      </c>
      <c r="N12" s="35">
        <f>M12/M15*100</f>
        <v>8.928420872875389</v>
      </c>
      <c r="O12" s="7"/>
      <c r="P12" s="28"/>
      <c r="Q12" s="9"/>
      <c r="R12" s="56"/>
      <c r="S12" s="55"/>
      <c r="T12" s="20"/>
      <c r="U12" s="57"/>
      <c r="V12" s="57"/>
      <c r="W12" s="57"/>
      <c r="X12" s="55"/>
      <c r="Y12" s="55"/>
      <c r="Z12" s="55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1:42" ht="12">
      <c r="A13" s="75"/>
      <c r="B13" s="46" t="s">
        <v>12</v>
      </c>
      <c r="C13" s="34">
        <v>880</v>
      </c>
      <c r="D13" s="35">
        <f t="shared" si="0"/>
        <v>0.7254560892970495</v>
      </c>
      <c r="E13" s="47">
        <v>6103712.79</v>
      </c>
      <c r="F13" s="35">
        <f t="shared" si="0"/>
        <v>9.658753193769785</v>
      </c>
      <c r="G13" s="34">
        <v>168</v>
      </c>
      <c r="H13" s="35">
        <f>G13/G15*100</f>
        <v>4.144055254070055</v>
      </c>
      <c r="I13" s="47">
        <v>1211133.6</v>
      </c>
      <c r="J13" s="35">
        <f>I13/I15*100</f>
        <v>4.445449141341016</v>
      </c>
      <c r="K13" s="34">
        <f t="shared" si="1"/>
        <v>1048</v>
      </c>
      <c r="L13" s="35">
        <f>K13/K15*100</f>
        <v>0.8360123487320215</v>
      </c>
      <c r="M13" s="47">
        <f t="shared" si="2"/>
        <v>7314846.390000001</v>
      </c>
      <c r="N13" s="35">
        <f>M13/M15*100</f>
        <v>8.088250019604578</v>
      </c>
      <c r="O13" s="7"/>
      <c r="P13" s="28"/>
      <c r="Q13" s="9"/>
      <c r="R13" s="56"/>
      <c r="S13" s="55"/>
      <c r="T13" s="20"/>
      <c r="U13" s="57"/>
      <c r="V13" s="57"/>
      <c r="W13" s="57"/>
      <c r="X13" s="55"/>
      <c r="Y13" s="55"/>
      <c r="Z13" s="55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</row>
    <row r="14" spans="1:42" ht="12">
      <c r="A14" s="75"/>
      <c r="B14" s="48" t="s">
        <v>13</v>
      </c>
      <c r="C14" s="36">
        <v>837</v>
      </c>
      <c r="D14" s="35">
        <f t="shared" si="0"/>
        <v>0.6900076667518528</v>
      </c>
      <c r="E14" s="49">
        <v>23445094.21</v>
      </c>
      <c r="F14" s="35">
        <f t="shared" si="0"/>
        <v>37.10043155209979</v>
      </c>
      <c r="G14" s="36">
        <v>279</v>
      </c>
      <c r="H14" s="37">
        <f>G14/G15*100</f>
        <v>6.882091761223482</v>
      </c>
      <c r="I14" s="49">
        <v>23289286.34</v>
      </c>
      <c r="J14" s="37">
        <f>I14/I15*100</f>
        <v>85.4830036608662</v>
      </c>
      <c r="K14" s="34">
        <f t="shared" si="1"/>
        <v>1116</v>
      </c>
      <c r="L14" s="37">
        <f>K14/K15*100</f>
        <v>0.890257424794786</v>
      </c>
      <c r="M14" s="49">
        <f t="shared" si="2"/>
        <v>46734380.55</v>
      </c>
      <c r="N14" s="37">
        <f>M14/M15*100</f>
        <v>51.67563804436162</v>
      </c>
      <c r="O14" s="7"/>
      <c r="P14" s="28"/>
      <c r="Q14" s="9"/>
      <c r="R14" s="56"/>
      <c r="S14" s="55"/>
      <c r="T14" s="20"/>
      <c r="U14" s="57"/>
      <c r="V14" s="57"/>
      <c r="W14" s="57"/>
      <c r="X14" s="55"/>
      <c r="Y14" s="55"/>
      <c r="Z14" s="55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42" ht="12">
      <c r="A15" s="76"/>
      <c r="B15" s="50" t="s">
        <v>14</v>
      </c>
      <c r="C15" s="39">
        <f aca="true" t="shared" si="3" ref="C15:N15">SUM(C6:C14)</f>
        <v>121303</v>
      </c>
      <c r="D15" s="38">
        <f t="shared" si="3"/>
        <v>100.00000000000001</v>
      </c>
      <c r="E15" s="51">
        <f t="shared" si="3"/>
        <v>63193588.94</v>
      </c>
      <c r="F15" s="38">
        <f t="shared" si="3"/>
        <v>100</v>
      </c>
      <c r="G15" s="39">
        <f t="shared" si="3"/>
        <v>4054</v>
      </c>
      <c r="H15" s="38">
        <f t="shared" si="3"/>
        <v>100</v>
      </c>
      <c r="I15" s="51">
        <f t="shared" si="3"/>
        <v>27244347.23</v>
      </c>
      <c r="J15" s="38">
        <f t="shared" si="3"/>
        <v>100</v>
      </c>
      <c r="K15" s="39">
        <f t="shared" si="3"/>
        <v>125357</v>
      </c>
      <c r="L15" s="38">
        <f t="shared" si="3"/>
        <v>100.00000000000001</v>
      </c>
      <c r="M15" s="51">
        <f t="shared" si="3"/>
        <v>90437936.17</v>
      </c>
      <c r="N15" s="38">
        <f t="shared" si="3"/>
        <v>100</v>
      </c>
      <c r="O15" s="7"/>
      <c r="P15" s="28"/>
      <c r="Q15" s="9"/>
      <c r="R15" s="56"/>
      <c r="S15" s="55"/>
      <c r="T15" s="55"/>
      <c r="U15" s="55"/>
      <c r="V15" s="55"/>
      <c r="W15" s="55"/>
      <c r="X15" s="55"/>
      <c r="Y15" s="55"/>
      <c r="Z15" s="55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2" ht="12" customHeight="1">
      <c r="A16" s="74" t="s">
        <v>47</v>
      </c>
      <c r="B16" s="44" t="s">
        <v>4</v>
      </c>
      <c r="C16" s="32">
        <v>6624</v>
      </c>
      <c r="D16" s="33">
        <f>C16/C25*100</f>
        <v>21.663341727442194</v>
      </c>
      <c r="E16" s="45">
        <v>482604.29</v>
      </c>
      <c r="F16" s="33">
        <f>E16/E25*100</f>
        <v>4.622007644897416</v>
      </c>
      <c r="G16" s="32">
        <v>200</v>
      </c>
      <c r="H16" s="33">
        <f>G16/G25*100</f>
        <v>15.56420233463035</v>
      </c>
      <c r="I16" s="45">
        <v>9329.7</v>
      </c>
      <c r="J16" s="33">
        <f>I16/I25*100</f>
        <v>0.2700163391185495</v>
      </c>
      <c r="K16" s="32">
        <f>C16+G16</f>
        <v>6824</v>
      </c>
      <c r="L16" s="33">
        <f>K16/K25*100</f>
        <v>21.417362375243236</v>
      </c>
      <c r="M16" s="45">
        <f>E16+I16</f>
        <v>491933.99</v>
      </c>
      <c r="N16" s="33">
        <f>M16/M25*100</f>
        <v>3.539939404526489</v>
      </c>
      <c r="O16" s="7"/>
      <c r="P16" s="28"/>
      <c r="Q16" s="9"/>
      <c r="R16" s="56"/>
      <c r="S16" s="55"/>
      <c r="T16" s="20"/>
      <c r="U16" s="57"/>
      <c r="V16" s="55"/>
      <c r="W16" s="57"/>
      <c r="X16" s="55"/>
      <c r="Y16" s="55"/>
      <c r="Z16" s="55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ht="12">
      <c r="A17" s="75"/>
      <c r="B17" s="46" t="s">
        <v>6</v>
      </c>
      <c r="C17" s="34">
        <v>17161</v>
      </c>
      <c r="D17" s="35">
        <f>C17/C25*100</f>
        <v>56.123883965071784</v>
      </c>
      <c r="E17" s="47">
        <v>2236936.87</v>
      </c>
      <c r="F17" s="35">
        <f>E17/E25*100</f>
        <v>21.42363739512738</v>
      </c>
      <c r="G17" s="34">
        <v>288</v>
      </c>
      <c r="H17" s="35">
        <f>G17/G25*100</f>
        <v>22.412451361867706</v>
      </c>
      <c r="I17" s="47">
        <v>41719.46</v>
      </c>
      <c r="J17" s="35">
        <f>I17/I25*100</f>
        <v>1.2074274477424527</v>
      </c>
      <c r="K17" s="34">
        <f aca="true" t="shared" si="4" ref="K17:K24">C17+G17</f>
        <v>17449</v>
      </c>
      <c r="L17" s="35">
        <f>K17/K25*100</f>
        <v>54.76429602661478</v>
      </c>
      <c r="M17" s="47">
        <f aca="true" t="shared" si="5" ref="M17:M24">E17+I17</f>
        <v>2278656.33</v>
      </c>
      <c r="N17" s="35">
        <f>M17/M25*100</f>
        <v>16.397129484670728</v>
      </c>
      <c r="O17" s="7"/>
      <c r="P17" s="28"/>
      <c r="Q17" s="9"/>
      <c r="R17" s="56"/>
      <c r="S17" s="55"/>
      <c r="T17" s="20"/>
      <c r="U17" s="57"/>
      <c r="V17" s="55"/>
      <c r="W17" s="57"/>
      <c r="X17" s="55"/>
      <c r="Y17" s="55"/>
      <c r="Z17" s="55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ht="12">
      <c r="A18" s="75"/>
      <c r="B18" s="46" t="s">
        <v>7</v>
      </c>
      <c r="C18" s="34">
        <v>2740</v>
      </c>
      <c r="D18" s="35">
        <f>C18/C25*100</f>
        <v>8.96098374595284</v>
      </c>
      <c r="E18" s="47">
        <v>658876.91</v>
      </c>
      <c r="F18" s="35">
        <f>E18/E25*100</f>
        <v>6.310209374778634</v>
      </c>
      <c r="G18" s="34">
        <v>165</v>
      </c>
      <c r="H18" s="35">
        <f>G18/G25*100</f>
        <v>12.840466926070038</v>
      </c>
      <c r="I18" s="47">
        <v>40886.83</v>
      </c>
      <c r="J18" s="35">
        <f>I18/I25*100</f>
        <v>1.1833298128302605</v>
      </c>
      <c r="K18" s="34">
        <f t="shared" si="4"/>
        <v>2905</v>
      </c>
      <c r="L18" s="35">
        <f>K18/K25*100</f>
        <v>9.117443977151465</v>
      </c>
      <c r="M18" s="47">
        <f t="shared" si="5"/>
        <v>699763.74</v>
      </c>
      <c r="N18" s="35">
        <f>M18/M25*100</f>
        <v>5.03547485524395</v>
      </c>
      <c r="O18" s="7"/>
      <c r="P18" s="28"/>
      <c r="Q18" s="9"/>
      <c r="R18" s="56"/>
      <c r="S18" s="55"/>
      <c r="T18" s="20"/>
      <c r="U18" s="57"/>
      <c r="V18" s="55"/>
      <c r="W18" s="57"/>
      <c r="X18" s="55"/>
      <c r="Y18" s="55"/>
      <c r="Z18" s="55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ht="12">
      <c r="A19" s="75"/>
      <c r="B19" s="46" t="s">
        <v>8</v>
      </c>
      <c r="C19" s="34">
        <v>1773</v>
      </c>
      <c r="D19" s="35">
        <f>C19/C25*100</f>
        <v>5.798475978676784</v>
      </c>
      <c r="E19" s="47">
        <v>661507.09</v>
      </c>
      <c r="F19" s="35">
        <f>E19/E25*100</f>
        <v>6.3353991882953276</v>
      </c>
      <c r="G19" s="34">
        <v>194</v>
      </c>
      <c r="H19" s="35">
        <f>G19/G25*100</f>
        <v>15.09727626459144</v>
      </c>
      <c r="I19" s="47">
        <v>75021.92</v>
      </c>
      <c r="J19" s="35">
        <f>I19/I25*100</f>
        <v>2.171253544277382</v>
      </c>
      <c r="K19" s="34">
        <f t="shared" si="4"/>
        <v>1967</v>
      </c>
      <c r="L19" s="35">
        <f>K19/K25*100</f>
        <v>6.1734982110350884</v>
      </c>
      <c r="M19" s="47">
        <f t="shared" si="5"/>
        <v>736529.01</v>
      </c>
      <c r="N19" s="35">
        <f>M19/M25*100</f>
        <v>5.300036423740276</v>
      </c>
      <c r="O19" s="7"/>
      <c r="P19" s="28"/>
      <c r="Q19" s="9"/>
      <c r="R19" s="56"/>
      <c r="S19" s="55"/>
      <c r="T19" s="20"/>
      <c r="U19" s="57"/>
      <c r="V19" s="55"/>
      <c r="W19" s="57"/>
      <c r="X19" s="55"/>
      <c r="Y19" s="55"/>
      <c r="Z19" s="55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ht="12">
      <c r="A20" s="75"/>
      <c r="B20" s="46" t="s">
        <v>9</v>
      </c>
      <c r="C20" s="34">
        <v>978</v>
      </c>
      <c r="D20" s="35">
        <f>C20/C25*100</f>
        <v>3.1984825195408315</v>
      </c>
      <c r="E20" s="47">
        <v>685952.42</v>
      </c>
      <c r="F20" s="35">
        <f>E20/E25*100</f>
        <v>6.5695175011309646</v>
      </c>
      <c r="G20" s="34">
        <v>188</v>
      </c>
      <c r="H20" s="35">
        <f>G20/G25*100</f>
        <v>14.63035019455253</v>
      </c>
      <c r="I20" s="47">
        <v>133343.01</v>
      </c>
      <c r="J20" s="35">
        <f>I20/I25*100</f>
        <v>3.859158537492967</v>
      </c>
      <c r="K20" s="34">
        <f t="shared" si="4"/>
        <v>1166</v>
      </c>
      <c r="L20" s="35">
        <f>K20/K25*100</f>
        <v>3.6595317305881614</v>
      </c>
      <c r="M20" s="47">
        <f t="shared" si="5"/>
        <v>819295.43</v>
      </c>
      <c r="N20" s="35">
        <f>M20/M25*100</f>
        <v>5.895620623013819</v>
      </c>
      <c r="O20" s="7"/>
      <c r="P20" s="28"/>
      <c r="Q20" s="9"/>
      <c r="R20" s="56"/>
      <c r="S20" s="55"/>
      <c r="T20" s="20"/>
      <c r="U20" s="57"/>
      <c r="V20" s="55"/>
      <c r="W20" s="57"/>
      <c r="X20" s="55"/>
      <c r="Y20" s="55"/>
      <c r="Z20" s="55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ht="12">
      <c r="A21" s="75"/>
      <c r="B21" s="46" t="s">
        <v>10</v>
      </c>
      <c r="C21" s="34">
        <v>569</v>
      </c>
      <c r="D21" s="35">
        <f>C21/C25*100</f>
        <v>1.860875821696046</v>
      </c>
      <c r="E21" s="47">
        <v>806462.62</v>
      </c>
      <c r="F21" s="35">
        <f>E21/E25*100</f>
        <v>7.723670245376393</v>
      </c>
      <c r="G21" s="34">
        <v>118</v>
      </c>
      <c r="H21" s="35">
        <f>G21/G25*100</f>
        <v>9.182879377431908</v>
      </c>
      <c r="I21" s="47">
        <v>164903.21</v>
      </c>
      <c r="J21" s="35">
        <f>I21/I25*100</f>
        <v>4.772560861881665</v>
      </c>
      <c r="K21" s="34">
        <f t="shared" si="4"/>
        <v>687</v>
      </c>
      <c r="L21" s="35">
        <f>K21/K25*100</f>
        <v>2.156173498211035</v>
      </c>
      <c r="M21" s="47">
        <f t="shared" si="5"/>
        <v>971365.83</v>
      </c>
      <c r="N21" s="35">
        <f>M21/M25*100</f>
        <v>6.989913784627036</v>
      </c>
      <c r="O21" s="7"/>
      <c r="P21" s="28"/>
      <c r="Q21" s="9"/>
      <c r="R21" s="56"/>
      <c r="S21" s="55"/>
      <c r="T21" s="20"/>
      <c r="U21" s="57"/>
      <c r="V21" s="55"/>
      <c r="W21" s="57"/>
      <c r="X21" s="55"/>
      <c r="Y21" s="55"/>
      <c r="Z21" s="55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ht="12">
      <c r="A22" s="75"/>
      <c r="B22" s="46" t="s">
        <v>11</v>
      </c>
      <c r="C22" s="34">
        <v>397</v>
      </c>
      <c r="D22" s="35">
        <f>C22/C25*100</f>
        <v>1.2983615135559408</v>
      </c>
      <c r="E22" s="47">
        <v>1239313.46</v>
      </c>
      <c r="F22" s="35">
        <f>E22/E25*100</f>
        <v>11.869178134625095</v>
      </c>
      <c r="G22" s="34">
        <v>81</v>
      </c>
      <c r="H22" s="35">
        <f>G22/G25*100</f>
        <v>6.303501945525292</v>
      </c>
      <c r="I22" s="47">
        <v>231688</v>
      </c>
      <c r="J22" s="35">
        <f>I22/I25*100</f>
        <v>6.70541877849218</v>
      </c>
      <c r="K22" s="34">
        <f t="shared" si="4"/>
        <v>478</v>
      </c>
      <c r="L22" s="35">
        <f>K22/K25*100</f>
        <v>1.5002196974452324</v>
      </c>
      <c r="M22" s="47">
        <f t="shared" si="5"/>
        <v>1471001.46</v>
      </c>
      <c r="N22" s="35">
        <f>M22/M25*100</f>
        <v>10.585273915246223</v>
      </c>
      <c r="O22" s="7"/>
      <c r="P22" s="28"/>
      <c r="Q22" s="9"/>
      <c r="R22" s="56"/>
      <c r="S22" s="55"/>
      <c r="T22" s="20"/>
      <c r="U22" s="57"/>
      <c r="V22" s="55"/>
      <c r="W22" s="57"/>
      <c r="X22" s="55"/>
      <c r="Y22" s="55"/>
      <c r="Z22" s="55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ht="12">
      <c r="A23" s="75"/>
      <c r="B23" s="46" t="s">
        <v>12</v>
      </c>
      <c r="C23" s="34">
        <v>192</v>
      </c>
      <c r="D23" s="35">
        <f>C23/C25*100</f>
        <v>0.6279229486215129</v>
      </c>
      <c r="E23" s="47">
        <v>1393751.76</v>
      </c>
      <c r="F23" s="35">
        <f>E23/E25*100</f>
        <v>13.348267769872557</v>
      </c>
      <c r="G23" s="34">
        <v>20</v>
      </c>
      <c r="H23" s="35">
        <f>G23/G25*100</f>
        <v>1.556420233463035</v>
      </c>
      <c r="I23" s="47">
        <v>140121.64</v>
      </c>
      <c r="J23" s="35">
        <f>I23/I25*100</f>
        <v>4.055342858193437</v>
      </c>
      <c r="K23" s="34">
        <f t="shared" si="4"/>
        <v>212</v>
      </c>
      <c r="L23" s="35">
        <f>K23/K25*100</f>
        <v>0.6653694055614839</v>
      </c>
      <c r="M23" s="47">
        <f t="shared" si="5"/>
        <v>1533873.4</v>
      </c>
      <c r="N23" s="35">
        <f>M23/M25*100</f>
        <v>11.037698147702745</v>
      </c>
      <c r="O23" s="7"/>
      <c r="P23" s="28"/>
      <c r="Q23" s="9"/>
      <c r="R23" s="56"/>
      <c r="S23" s="55"/>
      <c r="T23" s="20"/>
      <c r="U23" s="57"/>
      <c r="V23" s="55"/>
      <c r="W23" s="57"/>
      <c r="X23" s="55"/>
      <c r="Y23" s="55"/>
      <c r="Z23" s="55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ht="12">
      <c r="A24" s="75"/>
      <c r="B24" s="48" t="s">
        <v>13</v>
      </c>
      <c r="C24" s="36">
        <v>143</v>
      </c>
      <c r="D24" s="37">
        <f>C24/C25*100</f>
        <v>0.46767177944206434</v>
      </c>
      <c r="E24" s="49">
        <v>2276037.5</v>
      </c>
      <c r="F24" s="37">
        <f>E24/E25*100</f>
        <v>21.798112745896233</v>
      </c>
      <c r="G24" s="36">
        <v>31</v>
      </c>
      <c r="H24" s="37">
        <f>G24/G25*100</f>
        <v>2.4124513618677046</v>
      </c>
      <c r="I24" s="49">
        <v>2618221.58</v>
      </c>
      <c r="J24" s="37">
        <f>I24/I25*100</f>
        <v>75.77549181997111</v>
      </c>
      <c r="K24" s="34">
        <f t="shared" si="4"/>
        <v>174</v>
      </c>
      <c r="L24" s="37">
        <f>K24/K25*100</f>
        <v>0.5461050781495198</v>
      </c>
      <c r="M24" s="49">
        <f t="shared" si="5"/>
        <v>4894259.08</v>
      </c>
      <c r="N24" s="37">
        <f>M24/M25*100</f>
        <v>35.218913361228736</v>
      </c>
      <c r="O24" s="7"/>
      <c r="P24" s="28"/>
      <c r="Q24" s="9"/>
      <c r="R24" s="56"/>
      <c r="S24" s="55"/>
      <c r="T24" s="55"/>
      <c r="U24" s="57"/>
      <c r="V24" s="55"/>
      <c r="W24" s="57"/>
      <c r="X24" s="55"/>
      <c r="Y24" s="55"/>
      <c r="Z24" s="55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2" ht="12">
      <c r="A25" s="76"/>
      <c r="B25" s="50" t="s">
        <v>14</v>
      </c>
      <c r="C25" s="39">
        <f aca="true" t="shared" si="6" ref="C25:N25">SUM(C16:C24)</f>
        <v>30577</v>
      </c>
      <c r="D25" s="38">
        <f t="shared" si="6"/>
        <v>100.00000000000001</v>
      </c>
      <c r="E25" s="51">
        <f t="shared" si="6"/>
        <v>10441442.92</v>
      </c>
      <c r="F25" s="38">
        <f t="shared" si="6"/>
        <v>100.00000000000001</v>
      </c>
      <c r="G25" s="39">
        <f t="shared" si="6"/>
        <v>1285</v>
      </c>
      <c r="H25" s="38">
        <f t="shared" si="6"/>
        <v>100</v>
      </c>
      <c r="I25" s="51">
        <f t="shared" si="6"/>
        <v>3455235.35</v>
      </c>
      <c r="J25" s="38">
        <f t="shared" si="6"/>
        <v>100</v>
      </c>
      <c r="K25" s="39">
        <f t="shared" si="6"/>
        <v>31862</v>
      </c>
      <c r="L25" s="38">
        <f t="shared" si="6"/>
        <v>100</v>
      </c>
      <c r="M25" s="51">
        <f t="shared" si="6"/>
        <v>13896678.27</v>
      </c>
      <c r="N25" s="38">
        <f t="shared" si="6"/>
        <v>100</v>
      </c>
      <c r="O25" s="7"/>
      <c r="P25" s="28"/>
      <c r="Q25" s="9"/>
      <c r="R25" s="56"/>
      <c r="S25" s="55"/>
      <c r="T25" s="55"/>
      <c r="U25" s="55"/>
      <c r="V25" s="55"/>
      <c r="W25" s="55"/>
      <c r="X25" s="55"/>
      <c r="Y25" s="55"/>
      <c r="Z25" s="55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ht="12" customHeight="1">
      <c r="A26" s="74" t="s">
        <v>48</v>
      </c>
      <c r="B26" s="44" t="s">
        <v>4</v>
      </c>
      <c r="C26" s="34">
        <v>5179</v>
      </c>
      <c r="D26" s="33">
        <f>C26/C35*100</f>
        <v>23.51845965215022</v>
      </c>
      <c r="E26" s="45">
        <v>352757.05</v>
      </c>
      <c r="F26" s="33">
        <f>E26/E35*100</f>
        <v>6.500834057387072</v>
      </c>
      <c r="G26" s="32">
        <v>153</v>
      </c>
      <c r="H26" s="33">
        <f>G26/G35*100</f>
        <v>14.811229428848016</v>
      </c>
      <c r="I26" s="45">
        <v>9781.82</v>
      </c>
      <c r="J26" s="33">
        <f>I26/I35*100</f>
        <v>0.7231155288058505</v>
      </c>
      <c r="K26" s="32">
        <f>C26+G26</f>
        <v>5332</v>
      </c>
      <c r="L26" s="33">
        <f>K26/K35*100</f>
        <v>23.128307452069055</v>
      </c>
      <c r="M26" s="45">
        <f>E26+I26</f>
        <v>362538.87</v>
      </c>
      <c r="N26" s="33">
        <f>M26/M35*100</f>
        <v>5.347916177833486</v>
      </c>
      <c r="O26" s="7"/>
      <c r="P26" s="28"/>
      <c r="Q26" s="9"/>
      <c r="R26" s="56"/>
      <c r="S26" s="55"/>
      <c r="T26" s="22"/>
      <c r="U26" s="57"/>
      <c r="V26" s="22"/>
      <c r="W26" s="57"/>
      <c r="X26" s="55"/>
      <c r="Y26" s="55"/>
      <c r="Z26" s="55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42" ht="12">
      <c r="A27" s="75"/>
      <c r="B27" s="46" t="s">
        <v>6</v>
      </c>
      <c r="C27" s="34">
        <v>10297</v>
      </c>
      <c r="D27" s="35">
        <f>C27/C35*100</f>
        <v>46.75991099405113</v>
      </c>
      <c r="E27" s="47">
        <v>1440621.47</v>
      </c>
      <c r="F27" s="35">
        <f>E27/E35*100</f>
        <v>26.54870006419157</v>
      </c>
      <c r="G27" s="34">
        <v>260</v>
      </c>
      <c r="H27" s="35">
        <f>G27/G35*100</f>
        <v>25.169409486931265</v>
      </c>
      <c r="I27" s="47">
        <v>38429.07</v>
      </c>
      <c r="J27" s="35">
        <f>I27/I35*100</f>
        <v>2.8408473346030743</v>
      </c>
      <c r="K27" s="34">
        <f>C27+G27</f>
        <v>10557</v>
      </c>
      <c r="L27" s="35">
        <f>K27/K35*100</f>
        <v>45.79248720395593</v>
      </c>
      <c r="M27" s="47">
        <f>E27+I27</f>
        <v>1479050.54</v>
      </c>
      <c r="N27" s="35">
        <f>M27/M35*100</f>
        <v>21.81790413452592</v>
      </c>
      <c r="O27" s="7"/>
      <c r="P27" s="28"/>
      <c r="Q27" s="9"/>
      <c r="R27" s="56"/>
      <c r="S27" s="55"/>
      <c r="T27" s="22"/>
      <c r="U27" s="57"/>
      <c r="V27" s="22"/>
      <c r="W27" s="57"/>
      <c r="X27" s="55"/>
      <c r="Y27" s="55"/>
      <c r="Z27" s="55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</row>
    <row r="28" spans="1:42" ht="12">
      <c r="A28" s="75"/>
      <c r="B28" s="46" t="s">
        <v>7</v>
      </c>
      <c r="C28" s="34">
        <v>3155</v>
      </c>
      <c r="D28" s="35">
        <f>C28/C35*100</f>
        <v>14.327233095681393</v>
      </c>
      <c r="E28" s="47">
        <v>762462.36</v>
      </c>
      <c r="F28" s="35">
        <f>E28/E35*100</f>
        <v>14.051147318993976</v>
      </c>
      <c r="G28" s="34">
        <v>151</v>
      </c>
      <c r="H28" s="35">
        <f>G28/G35*100</f>
        <v>14.617618586640852</v>
      </c>
      <c r="I28" s="47">
        <v>36779.36</v>
      </c>
      <c r="J28" s="35">
        <f>I28/I35*100</f>
        <v>2.7188934529096573</v>
      </c>
      <c r="K28" s="34">
        <f aca="true" t="shared" si="7" ref="K28:K34">C28+G28</f>
        <v>3306</v>
      </c>
      <c r="L28" s="35">
        <f>K28/K35*100</f>
        <v>14.34024464301206</v>
      </c>
      <c r="M28" s="47">
        <f>E28+I28</f>
        <v>799241.72</v>
      </c>
      <c r="N28" s="35">
        <f>M28/M35*100</f>
        <v>11.789846767016904</v>
      </c>
      <c r="O28" s="7"/>
      <c r="P28" s="28"/>
      <c r="Q28" s="9"/>
      <c r="R28" s="56"/>
      <c r="S28" s="55"/>
      <c r="T28" s="22"/>
      <c r="U28" s="57"/>
      <c r="V28" s="22"/>
      <c r="W28" s="57"/>
      <c r="X28" s="55"/>
      <c r="Y28" s="55"/>
      <c r="Z28" s="55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</row>
    <row r="29" spans="1:42" ht="12">
      <c r="A29" s="75"/>
      <c r="B29" s="46" t="s">
        <v>8</v>
      </c>
      <c r="C29" s="34">
        <v>1972</v>
      </c>
      <c r="D29" s="35">
        <f>C29/C35*100</f>
        <v>8.955088324780892</v>
      </c>
      <c r="E29" s="47">
        <v>739712.29</v>
      </c>
      <c r="F29" s="35">
        <f>E29/E35*100</f>
        <v>13.631894380281794</v>
      </c>
      <c r="G29" s="34">
        <v>189</v>
      </c>
      <c r="H29" s="35">
        <f>G29/G35*100</f>
        <v>18.29622458857696</v>
      </c>
      <c r="I29" s="47">
        <v>73195.93</v>
      </c>
      <c r="J29" s="35">
        <f>I29/I35*100</f>
        <v>5.41096785959934</v>
      </c>
      <c r="K29" s="34">
        <f t="shared" si="7"/>
        <v>2161</v>
      </c>
      <c r="L29" s="35">
        <f>K29/K35*100</f>
        <v>9.373644486856945</v>
      </c>
      <c r="M29" s="47">
        <f aca="true" t="shared" si="8" ref="M29:M34">E29+I29</f>
        <v>812908.22</v>
      </c>
      <c r="N29" s="35">
        <f>M29/M35*100</f>
        <v>11.991445278217542</v>
      </c>
      <c r="O29" s="7"/>
      <c r="P29" s="28"/>
      <c r="Q29" s="9"/>
      <c r="R29" s="56"/>
      <c r="S29" s="55"/>
      <c r="T29" s="22"/>
      <c r="U29" s="57"/>
      <c r="V29" s="22"/>
      <c r="W29" s="57"/>
      <c r="X29" s="55"/>
      <c r="Y29" s="55"/>
      <c r="Z29" s="55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1:42" ht="12">
      <c r="A30" s="75"/>
      <c r="B30" s="46" t="s">
        <v>9</v>
      </c>
      <c r="C30" s="34">
        <v>833</v>
      </c>
      <c r="D30" s="35">
        <f>C30/C35*100</f>
        <v>3.7827528268471</v>
      </c>
      <c r="E30" s="47">
        <v>569498.03</v>
      </c>
      <c r="F30" s="35">
        <f>E30/E35*100</f>
        <v>10.495076396173642</v>
      </c>
      <c r="G30" s="34">
        <v>116</v>
      </c>
      <c r="H30" s="35">
        <f>G30/G35*100</f>
        <v>11.22942884801549</v>
      </c>
      <c r="I30" s="47">
        <v>79414.41</v>
      </c>
      <c r="J30" s="35">
        <f>I30/I35*100</f>
        <v>5.870665487808468</v>
      </c>
      <c r="K30" s="34">
        <f t="shared" si="7"/>
        <v>949</v>
      </c>
      <c r="L30" s="35">
        <f>K30/K35*100</f>
        <v>4.116422312830745</v>
      </c>
      <c r="M30" s="47">
        <f t="shared" si="8"/>
        <v>648912.4400000001</v>
      </c>
      <c r="N30" s="35">
        <f>M30/M35*100</f>
        <v>9.572295891674738</v>
      </c>
      <c r="O30" s="7"/>
      <c r="P30" s="28"/>
      <c r="Q30" s="9"/>
      <c r="R30" s="56"/>
      <c r="S30" s="55"/>
      <c r="T30" s="22"/>
      <c r="U30" s="57"/>
      <c r="V30" s="22"/>
      <c r="W30" s="57"/>
      <c r="X30" s="55"/>
      <c r="Y30" s="55"/>
      <c r="Z30" s="55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1:42" ht="12">
      <c r="A31" s="75"/>
      <c r="B31" s="46" t="s">
        <v>10</v>
      </c>
      <c r="C31" s="34">
        <v>339</v>
      </c>
      <c r="D31" s="35">
        <f>C31/C35*100</f>
        <v>1.539439625811725</v>
      </c>
      <c r="E31" s="47">
        <v>471913.63</v>
      </c>
      <c r="F31" s="35">
        <f>E31/E35*100</f>
        <v>8.696728238455226</v>
      </c>
      <c r="G31" s="34">
        <v>86</v>
      </c>
      <c r="H31" s="35">
        <f>G31/G35*100</f>
        <v>8.325266214908035</v>
      </c>
      <c r="I31" s="47">
        <v>122350.95</v>
      </c>
      <c r="J31" s="35">
        <f>I31/I35*100</f>
        <v>9.044725000986336</v>
      </c>
      <c r="K31" s="34">
        <f t="shared" si="7"/>
        <v>425</v>
      </c>
      <c r="L31" s="35">
        <f>K31/K35*100</f>
        <v>1.8434978745553918</v>
      </c>
      <c r="M31" s="47">
        <f t="shared" si="8"/>
        <v>594264.58</v>
      </c>
      <c r="N31" s="35">
        <f>M31/M35*100</f>
        <v>8.766169435281304</v>
      </c>
      <c r="O31" s="7"/>
      <c r="P31" s="28"/>
      <c r="Q31" s="9"/>
      <c r="R31" s="56"/>
      <c r="S31" s="55"/>
      <c r="T31" s="22"/>
      <c r="U31" s="57"/>
      <c r="V31" s="22"/>
      <c r="W31" s="57"/>
      <c r="X31" s="55"/>
      <c r="Y31" s="55"/>
      <c r="Z31" s="55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ht="12">
      <c r="A32" s="75"/>
      <c r="B32" s="46" t="s">
        <v>11</v>
      </c>
      <c r="C32" s="34">
        <v>187</v>
      </c>
      <c r="D32" s="35">
        <f>C32/C35*100</f>
        <v>0.8491894101085328</v>
      </c>
      <c r="E32" s="47">
        <v>565890.49</v>
      </c>
      <c r="F32" s="35">
        <f>E32/E35*100</f>
        <v>10.428594326161473</v>
      </c>
      <c r="G32" s="34">
        <v>37</v>
      </c>
      <c r="H32" s="35">
        <f>G32/G35*100</f>
        <v>3.581800580832527</v>
      </c>
      <c r="I32" s="47">
        <v>108613.97</v>
      </c>
      <c r="J32" s="35">
        <f>I32/I35*100</f>
        <v>8.029226498980025</v>
      </c>
      <c r="K32" s="34">
        <f t="shared" si="7"/>
        <v>224</v>
      </c>
      <c r="L32" s="35">
        <f>K32/K35*100</f>
        <v>0.9716318209421358</v>
      </c>
      <c r="M32" s="47">
        <f t="shared" si="8"/>
        <v>674504.46</v>
      </c>
      <c r="N32" s="35">
        <f>M32/M35*100</f>
        <v>9.949811212394522</v>
      </c>
      <c r="O32" s="7"/>
      <c r="P32" s="28"/>
      <c r="Q32" s="9"/>
      <c r="R32" s="56"/>
      <c r="S32" s="55"/>
      <c r="T32" s="22"/>
      <c r="U32" s="57"/>
      <c r="V32" s="22"/>
      <c r="W32" s="57"/>
      <c r="X32" s="55"/>
      <c r="Y32" s="55"/>
      <c r="Z32" s="55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ht="12">
      <c r="A33" s="75"/>
      <c r="B33" s="46" t="s">
        <v>12</v>
      </c>
      <c r="C33" s="34">
        <v>45</v>
      </c>
      <c r="D33" s="35">
        <f>C33/C35*100</f>
        <v>0.20435039280686618</v>
      </c>
      <c r="E33" s="47">
        <v>324703.35</v>
      </c>
      <c r="F33" s="35">
        <f>E33/E35*100</f>
        <v>5.983842410031706</v>
      </c>
      <c r="G33" s="34">
        <v>22</v>
      </c>
      <c r="H33" s="35">
        <f>G33/G35*100</f>
        <v>2.1297192642787994</v>
      </c>
      <c r="I33" s="47">
        <v>152932.83</v>
      </c>
      <c r="J33" s="35">
        <f>I33/I35*100</f>
        <v>11.305473238847702</v>
      </c>
      <c r="K33" s="34">
        <f t="shared" si="7"/>
        <v>67</v>
      </c>
      <c r="L33" s="35">
        <f>K33/K35*100</f>
        <v>0.29062201787108527</v>
      </c>
      <c r="M33" s="47">
        <f t="shared" si="8"/>
        <v>477636.17999999993</v>
      </c>
      <c r="N33" s="35">
        <f>M33/M35*100</f>
        <v>7.045750029894965</v>
      </c>
      <c r="O33" s="7"/>
      <c r="P33" s="28"/>
      <c r="Q33" s="9"/>
      <c r="R33" s="56"/>
      <c r="S33" s="55"/>
      <c r="T33" s="22"/>
      <c r="U33" s="57"/>
      <c r="V33" s="22"/>
      <c r="W33" s="57"/>
      <c r="X33" s="55"/>
      <c r="Y33" s="55"/>
      <c r="Z33" s="55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 ht="12">
      <c r="A34" s="75"/>
      <c r="B34" s="48" t="s">
        <v>13</v>
      </c>
      <c r="C34" s="36">
        <v>14</v>
      </c>
      <c r="D34" s="37">
        <f>C34/C35*100</f>
        <v>0.06357567776213614</v>
      </c>
      <c r="E34" s="49">
        <v>198776.58</v>
      </c>
      <c r="F34" s="37">
        <f>E34/E35*100</f>
        <v>3.663182808323536</v>
      </c>
      <c r="G34" s="36">
        <v>19</v>
      </c>
      <c r="H34" s="37">
        <f>G34/G35*100</f>
        <v>1.8393030009680542</v>
      </c>
      <c r="I34" s="49">
        <v>731234.33</v>
      </c>
      <c r="J34" s="37">
        <f>I34/I35*100</f>
        <v>54.05608559745955</v>
      </c>
      <c r="K34" s="34">
        <f t="shared" si="7"/>
        <v>33</v>
      </c>
      <c r="L34" s="37">
        <f>K34/K35*100</f>
        <v>0.14314218790665395</v>
      </c>
      <c r="M34" s="49">
        <f t="shared" si="8"/>
        <v>930010.9099999999</v>
      </c>
      <c r="N34" s="37">
        <f>M34/M35*100</f>
        <v>13.718861073160632</v>
      </c>
      <c r="O34" s="7"/>
      <c r="P34" s="28"/>
      <c r="Q34" s="9"/>
      <c r="R34" s="56"/>
      <c r="S34" s="55"/>
      <c r="T34" s="22"/>
      <c r="U34" s="57"/>
      <c r="V34" s="22"/>
      <c r="W34" s="57"/>
      <c r="X34" s="55"/>
      <c r="Y34" s="55"/>
      <c r="Z34" s="55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 ht="12">
      <c r="A35" s="76"/>
      <c r="B35" s="50" t="s">
        <v>14</v>
      </c>
      <c r="C35" s="39">
        <f aca="true" t="shared" si="9" ref="C35:N35">SUM(C26:C34)</f>
        <v>22021</v>
      </c>
      <c r="D35" s="38">
        <f t="shared" si="9"/>
        <v>100</v>
      </c>
      <c r="E35" s="51">
        <f t="shared" si="9"/>
        <v>5426335.25</v>
      </c>
      <c r="F35" s="38">
        <f t="shared" si="9"/>
        <v>100</v>
      </c>
      <c r="G35" s="39">
        <f t="shared" si="9"/>
        <v>1033</v>
      </c>
      <c r="H35" s="38">
        <f t="shared" si="9"/>
        <v>100</v>
      </c>
      <c r="I35" s="51">
        <f t="shared" si="9"/>
        <v>1352732.67</v>
      </c>
      <c r="J35" s="38">
        <f t="shared" si="9"/>
        <v>100</v>
      </c>
      <c r="K35" s="39">
        <f t="shared" si="9"/>
        <v>23054</v>
      </c>
      <c r="L35" s="38">
        <f t="shared" si="9"/>
        <v>100</v>
      </c>
      <c r="M35" s="51">
        <f t="shared" si="9"/>
        <v>6779067.919999999</v>
      </c>
      <c r="N35" s="38">
        <f t="shared" si="9"/>
        <v>100</v>
      </c>
      <c r="O35" s="7"/>
      <c r="P35" s="28"/>
      <c r="Q35" s="9"/>
      <c r="R35" s="56"/>
      <c r="S35" s="55"/>
      <c r="T35" s="55"/>
      <c r="U35" s="55"/>
      <c r="V35" s="55"/>
      <c r="W35" s="55"/>
      <c r="X35" s="55"/>
      <c r="Y35" s="55"/>
      <c r="Z35" s="55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ht="12" customHeight="1">
      <c r="A36" s="74" t="s">
        <v>49</v>
      </c>
      <c r="B36" s="44" t="s">
        <v>4</v>
      </c>
      <c r="C36" s="32">
        <v>7903</v>
      </c>
      <c r="D36" s="33">
        <f>C36/C45*100</f>
        <v>24.61687017194119</v>
      </c>
      <c r="E36" s="45">
        <v>566873.33</v>
      </c>
      <c r="F36" s="33">
        <f>E36/E45*100</f>
        <v>6.468574902436029</v>
      </c>
      <c r="G36" s="32">
        <v>144</v>
      </c>
      <c r="H36" s="33">
        <f>G36/G45*100</f>
        <v>13.872832369942195</v>
      </c>
      <c r="I36" s="45">
        <v>8253.01</v>
      </c>
      <c r="J36" s="33">
        <f>I36/I45*100</f>
        <v>0.5340230265040554</v>
      </c>
      <c r="K36" s="32">
        <f>C36+G36</f>
        <v>8047</v>
      </c>
      <c r="L36" s="33">
        <f>K36/K45*100</f>
        <v>24.280369319896202</v>
      </c>
      <c r="M36" s="45">
        <f>E36+I36</f>
        <v>575126.34</v>
      </c>
      <c r="N36" s="33">
        <f>M36/M45*100</f>
        <v>5.578910075179844</v>
      </c>
      <c r="O36" s="7"/>
      <c r="P36" s="28"/>
      <c r="Q36" s="9"/>
      <c r="R36" s="56"/>
      <c r="S36" s="55"/>
      <c r="T36" s="55"/>
      <c r="U36" s="57"/>
      <c r="V36" s="55"/>
      <c r="W36" s="57"/>
      <c r="X36" s="55"/>
      <c r="Y36" s="55"/>
      <c r="Z36" s="55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ht="12">
      <c r="A37" s="75"/>
      <c r="B37" s="46" t="s">
        <v>6</v>
      </c>
      <c r="C37" s="34">
        <v>17072</v>
      </c>
      <c r="D37" s="35">
        <f>C37/C45*100</f>
        <v>53.17717418390232</v>
      </c>
      <c r="E37" s="47">
        <v>2218947.93</v>
      </c>
      <c r="F37" s="35">
        <f>E37/E45*100</f>
        <v>25.320349591698697</v>
      </c>
      <c r="G37" s="34">
        <v>264</v>
      </c>
      <c r="H37" s="35">
        <f>G37/G45*100</f>
        <v>25.43352601156069</v>
      </c>
      <c r="I37" s="47">
        <v>38456.14</v>
      </c>
      <c r="J37" s="35">
        <f>I37/I45*100</f>
        <v>2.488360521853683</v>
      </c>
      <c r="K37" s="34">
        <f aca="true" t="shared" si="10" ref="K37:K44">C37+G37</f>
        <v>17336</v>
      </c>
      <c r="L37" s="35">
        <f>K37/K45*100</f>
        <v>52.308249351276324</v>
      </c>
      <c r="M37" s="47">
        <f aca="true" t="shared" si="11" ref="M37:M44">E37+I37</f>
        <v>2257404.0700000003</v>
      </c>
      <c r="N37" s="35">
        <f>M37/M45*100</f>
        <v>21.897543955081225</v>
      </c>
      <c r="O37" s="7"/>
      <c r="P37" s="28"/>
      <c r="Q37" s="9"/>
      <c r="R37" s="56"/>
      <c r="S37" s="55"/>
      <c r="T37" s="55"/>
      <c r="U37" s="57"/>
      <c r="V37" s="55"/>
      <c r="W37" s="57"/>
      <c r="X37" s="55"/>
      <c r="Y37" s="55"/>
      <c r="Z37" s="55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42" ht="12">
      <c r="A38" s="75"/>
      <c r="B38" s="46" t="s">
        <v>7</v>
      </c>
      <c r="C38" s="34">
        <v>3085</v>
      </c>
      <c r="D38" s="35">
        <f>C38/C45*100</f>
        <v>9.609394467979069</v>
      </c>
      <c r="E38" s="47">
        <v>740054.07</v>
      </c>
      <c r="F38" s="35">
        <f>E38/E45*100</f>
        <v>8.444735235026203</v>
      </c>
      <c r="G38" s="34">
        <v>131</v>
      </c>
      <c r="H38" s="35">
        <f>G38/G45*100</f>
        <v>12.620423892100193</v>
      </c>
      <c r="I38" s="47">
        <v>32070.6</v>
      </c>
      <c r="J38" s="35">
        <f>I38/I45*100</f>
        <v>2.0751748602995708</v>
      </c>
      <c r="K38" s="34">
        <f t="shared" si="10"/>
        <v>3216</v>
      </c>
      <c r="L38" s="35">
        <f>K38/K45*100</f>
        <v>9.703699233600869</v>
      </c>
      <c r="M38" s="47">
        <f t="shared" si="11"/>
        <v>772124.6699999999</v>
      </c>
      <c r="N38" s="35">
        <f>M38/M45*100</f>
        <v>7.489857099499064</v>
      </c>
      <c r="O38" s="7"/>
      <c r="P38" s="28"/>
      <c r="Q38" s="9"/>
      <c r="R38" s="56"/>
      <c r="S38" s="55"/>
      <c r="T38" s="55"/>
      <c r="U38" s="57"/>
      <c r="V38" s="55"/>
      <c r="W38" s="57"/>
      <c r="X38" s="55"/>
      <c r="Y38" s="55"/>
      <c r="Z38" s="55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1:42" ht="12">
      <c r="A39" s="75"/>
      <c r="B39" s="46" t="s">
        <v>8</v>
      </c>
      <c r="C39" s="34">
        <v>1773</v>
      </c>
      <c r="D39" s="35">
        <f>C39/C45*100</f>
        <v>5.52267630201844</v>
      </c>
      <c r="E39" s="47">
        <v>670061.34</v>
      </c>
      <c r="F39" s="35">
        <f>E39/E45*100</f>
        <v>7.646050250797044</v>
      </c>
      <c r="G39" s="34">
        <v>146</v>
      </c>
      <c r="H39" s="35">
        <f>G39/G45*100</f>
        <v>14.065510597302506</v>
      </c>
      <c r="I39" s="47">
        <v>57673.27</v>
      </c>
      <c r="J39" s="35">
        <f>I39/I45*100</f>
        <v>3.731832894154441</v>
      </c>
      <c r="K39" s="34">
        <f t="shared" si="10"/>
        <v>1919</v>
      </c>
      <c r="L39" s="35">
        <f>K39/K45*100</f>
        <v>5.79023595437813</v>
      </c>
      <c r="M39" s="47">
        <f t="shared" si="11"/>
        <v>727734.61</v>
      </c>
      <c r="N39" s="35">
        <f>M39/M45*100</f>
        <v>7.05925927125173</v>
      </c>
      <c r="O39" s="7"/>
      <c r="P39" s="28"/>
      <c r="Q39" s="9"/>
      <c r="R39" s="56"/>
      <c r="S39" s="55"/>
      <c r="T39" s="55"/>
      <c r="U39" s="57"/>
      <c r="V39" s="55"/>
      <c r="W39" s="57"/>
      <c r="X39" s="55"/>
      <c r="Y39" s="55"/>
      <c r="Z39" s="55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1:42" ht="12">
      <c r="A40" s="75"/>
      <c r="B40" s="46" t="s">
        <v>9</v>
      </c>
      <c r="C40" s="34">
        <v>1041</v>
      </c>
      <c r="D40" s="35">
        <f>C40/C45*100</f>
        <v>3.2425865935708944</v>
      </c>
      <c r="E40" s="47">
        <v>732198.57</v>
      </c>
      <c r="F40" s="35">
        <f>E40/E45*100</f>
        <v>8.355096355479539</v>
      </c>
      <c r="G40" s="34">
        <v>156</v>
      </c>
      <c r="H40" s="35">
        <f>G40/G45*100</f>
        <v>15.028901734104046</v>
      </c>
      <c r="I40" s="47">
        <v>108439.86</v>
      </c>
      <c r="J40" s="35">
        <f>I40/I45*100</f>
        <v>7.0167590043967065</v>
      </c>
      <c r="K40" s="34">
        <f t="shared" si="10"/>
        <v>1197</v>
      </c>
      <c r="L40" s="35">
        <f>K40/K45*100</f>
        <v>3.611731337879428</v>
      </c>
      <c r="M40" s="47">
        <f t="shared" si="11"/>
        <v>840638.4299999999</v>
      </c>
      <c r="N40" s="35">
        <f>M40/M45*100</f>
        <v>8.154462559844443</v>
      </c>
      <c r="O40" s="7"/>
      <c r="P40" s="28"/>
      <c r="Q40" s="9"/>
      <c r="R40" s="56"/>
      <c r="S40" s="55"/>
      <c r="T40" s="55"/>
      <c r="U40" s="57"/>
      <c r="V40" s="55"/>
      <c r="W40" s="57"/>
      <c r="X40" s="55"/>
      <c r="Y40" s="55"/>
      <c r="Z40" s="55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</row>
    <row r="41" spans="1:42" ht="12">
      <c r="A41" s="75"/>
      <c r="B41" s="46" t="s">
        <v>10</v>
      </c>
      <c r="C41" s="34">
        <v>573</v>
      </c>
      <c r="D41" s="35">
        <f>C41/C45*100</f>
        <v>1.78482432095689</v>
      </c>
      <c r="E41" s="47">
        <v>806638.59</v>
      </c>
      <c r="F41" s="35">
        <f>E41/E45*100</f>
        <v>9.204529235147447</v>
      </c>
      <c r="G41" s="34">
        <v>84</v>
      </c>
      <c r="H41" s="35">
        <f>G41/G45*100</f>
        <v>8.092485549132949</v>
      </c>
      <c r="I41" s="47">
        <v>117034.64</v>
      </c>
      <c r="J41" s="35">
        <f>I41/I45*100</f>
        <v>7.57289675628802</v>
      </c>
      <c r="K41" s="34">
        <f t="shared" si="10"/>
        <v>657</v>
      </c>
      <c r="L41" s="35">
        <f>K41/K45*100</f>
        <v>1.9823788546255507</v>
      </c>
      <c r="M41" s="47">
        <f t="shared" si="11"/>
        <v>923673.23</v>
      </c>
      <c r="N41" s="35">
        <f>M41/M45*100</f>
        <v>8.95992676847475</v>
      </c>
      <c r="O41" s="7"/>
      <c r="P41" s="28"/>
      <c r="Q41" s="9"/>
      <c r="R41" s="56"/>
      <c r="S41" s="55"/>
      <c r="T41" s="55"/>
      <c r="U41" s="57"/>
      <c r="V41" s="55"/>
      <c r="W41" s="57"/>
      <c r="X41" s="55"/>
      <c r="Y41" s="55"/>
      <c r="Z41" s="55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</row>
    <row r="42" spans="1:42" ht="12">
      <c r="A42" s="75"/>
      <c r="B42" s="46" t="s">
        <v>11</v>
      </c>
      <c r="C42" s="34">
        <v>460</v>
      </c>
      <c r="D42" s="35">
        <f>C42/C45*100</f>
        <v>1.4328432594069276</v>
      </c>
      <c r="E42" s="47">
        <v>1420501.64</v>
      </c>
      <c r="F42" s="35">
        <f>E42/E45*100</f>
        <v>16.20930245099592</v>
      </c>
      <c r="G42" s="34">
        <v>68</v>
      </c>
      <c r="H42" s="35">
        <f>G42/G45*100</f>
        <v>6.551059730250482</v>
      </c>
      <c r="I42" s="47">
        <v>225008.96</v>
      </c>
      <c r="J42" s="35">
        <f>I42/I45*100</f>
        <v>14.559532317267267</v>
      </c>
      <c r="K42" s="34">
        <f t="shared" si="10"/>
        <v>528</v>
      </c>
      <c r="L42" s="35">
        <f>K42/K45*100</f>
        <v>1.5931446502926798</v>
      </c>
      <c r="M42" s="47">
        <f t="shared" si="11"/>
        <v>1645510.5999999999</v>
      </c>
      <c r="N42" s="35">
        <f>M42/M45*100</f>
        <v>15.961980919105931</v>
      </c>
      <c r="O42" s="7"/>
      <c r="P42" s="28"/>
      <c r="Q42" s="9"/>
      <c r="R42" s="56"/>
      <c r="S42" s="55"/>
      <c r="T42" s="55"/>
      <c r="U42" s="57"/>
      <c r="V42" s="55"/>
      <c r="W42" s="57"/>
      <c r="X42" s="55"/>
      <c r="Y42" s="55"/>
      <c r="Z42" s="55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</row>
    <row r="43" spans="1:42" ht="12">
      <c r="A43" s="75"/>
      <c r="B43" s="46" t="s">
        <v>12</v>
      </c>
      <c r="C43" s="34">
        <v>162</v>
      </c>
      <c r="D43" s="35">
        <f>C43/C45*100</f>
        <v>0.5046100174433092</v>
      </c>
      <c r="E43" s="47">
        <v>1088062.77</v>
      </c>
      <c r="F43" s="35">
        <f>E43/E45*100</f>
        <v>12.415852279197942</v>
      </c>
      <c r="G43" s="34">
        <v>23</v>
      </c>
      <c r="H43" s="35">
        <f>G43/G45*100</f>
        <v>2.2157996146435455</v>
      </c>
      <c r="I43" s="47">
        <v>153897.56</v>
      </c>
      <c r="J43" s="35">
        <f>I43/I45*100</f>
        <v>9.958165658685674</v>
      </c>
      <c r="K43" s="34">
        <f t="shared" si="10"/>
        <v>185</v>
      </c>
      <c r="L43" s="35">
        <f>K43/K45*100</f>
        <v>0.5582040914851246</v>
      </c>
      <c r="M43" s="47">
        <f t="shared" si="11"/>
        <v>1241960.33</v>
      </c>
      <c r="N43" s="35">
        <f>M43/M45*100</f>
        <v>12.047413787396149</v>
      </c>
      <c r="O43" s="7"/>
      <c r="P43" s="28"/>
      <c r="Q43" s="9"/>
      <c r="R43" s="56"/>
      <c r="S43" s="55"/>
      <c r="T43" s="55"/>
      <c r="U43" s="57"/>
      <c r="V43" s="55"/>
      <c r="W43" s="57"/>
      <c r="X43" s="55"/>
      <c r="Y43" s="55"/>
      <c r="Z43" s="55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2" ht="12">
      <c r="A44" s="75"/>
      <c r="B44" s="48" t="s">
        <v>13</v>
      </c>
      <c r="C44" s="36">
        <v>35</v>
      </c>
      <c r="D44" s="37">
        <f>C44/C45*100</f>
        <v>0.10902068278096189</v>
      </c>
      <c r="E44" s="49">
        <v>520158.18</v>
      </c>
      <c r="F44" s="37">
        <f>E44/E45*100</f>
        <v>5.9355096992211696</v>
      </c>
      <c r="G44" s="36">
        <v>22</v>
      </c>
      <c r="H44" s="37">
        <f>G44/G45*100</f>
        <v>2.119460500963391</v>
      </c>
      <c r="I44" s="49">
        <v>804606.81</v>
      </c>
      <c r="J44" s="37">
        <f>I44/I45*100</f>
        <v>52.06325496055057</v>
      </c>
      <c r="K44" s="34">
        <f t="shared" si="10"/>
        <v>57</v>
      </c>
      <c r="L44" s="37">
        <f>K44/K45*100</f>
        <v>0.17198720656568706</v>
      </c>
      <c r="M44" s="49">
        <f t="shared" si="11"/>
        <v>1324764.99</v>
      </c>
      <c r="N44" s="37">
        <f>M44/M45*100</f>
        <v>12.850645564166868</v>
      </c>
      <c r="O44" s="7"/>
      <c r="P44" s="28"/>
      <c r="Q44" s="9"/>
      <c r="R44" s="56"/>
      <c r="S44" s="55"/>
      <c r="T44" s="55"/>
      <c r="U44" s="57"/>
      <c r="V44" s="55"/>
      <c r="W44" s="57"/>
      <c r="X44" s="55"/>
      <c r="Y44" s="55"/>
      <c r="Z44" s="55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</row>
    <row r="45" spans="1:42" ht="12">
      <c r="A45" s="76"/>
      <c r="B45" s="50" t="s">
        <v>14</v>
      </c>
      <c r="C45" s="39">
        <f aca="true" t="shared" si="12" ref="C45:N45">SUM(C36:C44)</f>
        <v>32104</v>
      </c>
      <c r="D45" s="38">
        <f t="shared" si="12"/>
        <v>100</v>
      </c>
      <c r="E45" s="51">
        <f t="shared" si="12"/>
        <v>8763496.42</v>
      </c>
      <c r="F45" s="38">
        <f t="shared" si="12"/>
        <v>100</v>
      </c>
      <c r="G45" s="39">
        <f t="shared" si="12"/>
        <v>1038</v>
      </c>
      <c r="H45" s="38">
        <f>SUM(H36:H44)</f>
        <v>100</v>
      </c>
      <c r="I45" s="51">
        <f t="shared" si="12"/>
        <v>1545440.85</v>
      </c>
      <c r="J45" s="38">
        <f t="shared" si="12"/>
        <v>100</v>
      </c>
      <c r="K45" s="39">
        <f t="shared" si="12"/>
        <v>33142</v>
      </c>
      <c r="L45" s="38">
        <f t="shared" si="12"/>
        <v>100.00000000000001</v>
      </c>
      <c r="M45" s="51">
        <f t="shared" si="12"/>
        <v>10308937.27</v>
      </c>
      <c r="N45" s="38">
        <f t="shared" si="12"/>
        <v>100.00000000000001</v>
      </c>
      <c r="O45" s="7"/>
      <c r="P45" s="28"/>
      <c r="Q45" s="9"/>
      <c r="R45" s="56"/>
      <c r="S45" s="55"/>
      <c r="T45" s="55"/>
      <c r="U45" s="55"/>
      <c r="V45" s="55"/>
      <c r="W45" s="55"/>
      <c r="X45" s="55"/>
      <c r="Y45" s="55"/>
      <c r="Z45" s="55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</row>
    <row r="46" spans="1:42" ht="12" customHeight="1">
      <c r="A46" s="74" t="s">
        <v>50</v>
      </c>
      <c r="B46" s="44" t="s">
        <v>4</v>
      </c>
      <c r="C46" s="32">
        <v>3830</v>
      </c>
      <c r="D46" s="33">
        <f>C46/C55*100</f>
        <v>10.70699728830617</v>
      </c>
      <c r="E46" s="45">
        <v>268100.4300000003</v>
      </c>
      <c r="F46" s="33">
        <f>E46/E55*100</f>
        <v>0.6462907583432654</v>
      </c>
      <c r="G46" s="32">
        <v>116</v>
      </c>
      <c r="H46" s="33">
        <f>G46/G55*100</f>
        <v>9.508196721311474</v>
      </c>
      <c r="I46" s="45">
        <v>5064.769999999998</v>
      </c>
      <c r="J46" s="33">
        <f>I46/I55*100</f>
        <v>0.026826818992939302</v>
      </c>
      <c r="K46" s="32">
        <f>C46+G46</f>
        <v>3946</v>
      </c>
      <c r="L46" s="33">
        <f>K46/K55*100</f>
        <v>10.667459652347869</v>
      </c>
      <c r="M46" s="45">
        <f>E46+I46</f>
        <v>273165.2000000003</v>
      </c>
      <c r="N46" s="33">
        <f>M46/M55*100</f>
        <v>0.45254163401024244</v>
      </c>
      <c r="O46" s="7"/>
      <c r="P46" s="28"/>
      <c r="Q46" s="9"/>
      <c r="R46" s="56"/>
      <c r="S46" s="55"/>
      <c r="T46" s="55"/>
      <c r="U46" s="57"/>
      <c r="V46" s="57"/>
      <c r="W46" s="57"/>
      <c r="X46" s="55"/>
      <c r="Y46" s="55"/>
      <c r="Z46" s="55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</row>
    <row r="47" spans="1:42" ht="12">
      <c r="A47" s="75"/>
      <c r="B47" s="46" t="s">
        <v>6</v>
      </c>
      <c r="C47" s="34">
        <v>17154</v>
      </c>
      <c r="D47" s="35">
        <f>C47/C55*100</f>
        <v>47.955047384753016</v>
      </c>
      <c r="E47" s="47">
        <v>2403643.2000000207</v>
      </c>
      <c r="F47" s="35">
        <f>E47/E55*100</f>
        <v>5.79429278242726</v>
      </c>
      <c r="G47" s="34">
        <v>152</v>
      </c>
      <c r="H47" s="35">
        <f>G47/G55*100</f>
        <v>12.459016393442624</v>
      </c>
      <c r="I47" s="47">
        <v>22888.23999999999</v>
      </c>
      <c r="J47" s="35">
        <f>I47/I55*100</f>
        <v>0.12123327842072848</v>
      </c>
      <c r="K47" s="34">
        <f aca="true" t="shared" si="13" ref="K47:K54">C47+G47</f>
        <v>17306</v>
      </c>
      <c r="L47" s="35">
        <f>K47/K55*100</f>
        <v>46.78435295071775</v>
      </c>
      <c r="M47" s="47">
        <f aca="true" t="shared" si="14" ref="M47:M54">E47+I47</f>
        <v>2426531.440000021</v>
      </c>
      <c r="N47" s="35">
        <f>M47/M55*100</f>
        <v>4.019935565858443</v>
      </c>
      <c r="O47" s="7"/>
      <c r="P47" s="28"/>
      <c r="Q47" s="9"/>
      <c r="R47" s="56"/>
      <c r="S47" s="55"/>
      <c r="T47" s="55"/>
      <c r="U47" s="57"/>
      <c r="V47" s="57"/>
      <c r="W47" s="57"/>
      <c r="X47" s="55"/>
      <c r="Y47" s="55"/>
      <c r="Z47" s="55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</row>
    <row r="48" spans="1:42" ht="12">
      <c r="A48" s="75"/>
      <c r="B48" s="46" t="s">
        <v>7</v>
      </c>
      <c r="C48" s="34">
        <v>4496</v>
      </c>
      <c r="D48" s="35">
        <f>C48/C55*100</f>
        <v>12.568840680998575</v>
      </c>
      <c r="E48" s="47">
        <v>1090887.81</v>
      </c>
      <c r="F48" s="35">
        <f>E48/E55*100</f>
        <v>2.6297261440137314</v>
      </c>
      <c r="G48" s="34">
        <v>92</v>
      </c>
      <c r="H48" s="35">
        <f>G48/G55*100</f>
        <v>7.540983606557377</v>
      </c>
      <c r="I48" s="47">
        <v>22793.23000000001</v>
      </c>
      <c r="J48" s="35">
        <f>I48/I55*100</f>
        <v>0.12073003423145265</v>
      </c>
      <c r="K48" s="34">
        <f t="shared" si="13"/>
        <v>4588</v>
      </c>
      <c r="L48" s="35">
        <f>K48/K55*100</f>
        <v>12.403016950068936</v>
      </c>
      <c r="M48" s="47">
        <f t="shared" si="14"/>
        <v>1113681.04</v>
      </c>
      <c r="N48" s="35">
        <f>M48/M55*100</f>
        <v>1.8449899094314561</v>
      </c>
      <c r="O48" s="7"/>
      <c r="P48" s="28"/>
      <c r="Q48" s="9"/>
      <c r="R48" s="56"/>
      <c r="S48" s="55"/>
      <c r="T48" s="55"/>
      <c r="U48" s="57"/>
      <c r="V48" s="57"/>
      <c r="W48" s="57"/>
      <c r="X48" s="55"/>
      <c r="Y48" s="55"/>
      <c r="Z48" s="55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</row>
    <row r="49" spans="1:42" ht="12">
      <c r="A49" s="75"/>
      <c r="B49" s="46" t="s">
        <v>8</v>
      </c>
      <c r="C49" s="34">
        <v>3494</v>
      </c>
      <c r="D49" s="35">
        <f>C49/C55*100</f>
        <v>9.767688910010902</v>
      </c>
      <c r="E49" s="47">
        <v>1331244.0000000014</v>
      </c>
      <c r="F49" s="35">
        <f>E49/E55*100</f>
        <v>3.2091358238400507</v>
      </c>
      <c r="G49" s="34">
        <v>150</v>
      </c>
      <c r="H49" s="35">
        <f>G49/G55*100</f>
        <v>12.295081967213115</v>
      </c>
      <c r="I49" s="47">
        <v>58872.48999999998</v>
      </c>
      <c r="J49" s="35">
        <f>I49/I55*100</f>
        <v>0.3118328439186043</v>
      </c>
      <c r="K49" s="34">
        <f t="shared" si="13"/>
        <v>3644</v>
      </c>
      <c r="L49" s="35">
        <f>K49/K55*100</f>
        <v>9.851044848746993</v>
      </c>
      <c r="M49" s="47">
        <f t="shared" si="14"/>
        <v>1390116.4900000014</v>
      </c>
      <c r="N49" s="35">
        <f>M49/M55*100</f>
        <v>2.302949233098443</v>
      </c>
      <c r="O49" s="7"/>
      <c r="P49" s="28"/>
      <c r="Q49" s="9"/>
      <c r="R49" s="56"/>
      <c r="S49" s="55"/>
      <c r="T49" s="55"/>
      <c r="U49" s="57"/>
      <c r="V49" s="57"/>
      <c r="W49" s="57"/>
      <c r="X49" s="55"/>
      <c r="Y49" s="55"/>
      <c r="Z49" s="55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</row>
    <row r="50" spans="1:42" ht="12">
      <c r="A50" s="75"/>
      <c r="B50" s="46" t="s">
        <v>9</v>
      </c>
      <c r="C50" s="34">
        <v>2620</v>
      </c>
      <c r="D50" s="35">
        <f>C50/C55*100</f>
        <v>7.324368902183333</v>
      </c>
      <c r="E50" s="47">
        <v>1825064.4299999997</v>
      </c>
      <c r="F50" s="35">
        <f>E50/E55*100</f>
        <v>4.399553833203542</v>
      </c>
      <c r="G50" s="34">
        <v>192</v>
      </c>
      <c r="H50" s="35">
        <f>G50/G55*100</f>
        <v>15.737704918032788</v>
      </c>
      <c r="I50" s="47">
        <v>135261.90999999997</v>
      </c>
      <c r="J50" s="35">
        <f>I50/I55*100</f>
        <v>0.7164484816110598</v>
      </c>
      <c r="K50" s="34">
        <f t="shared" si="13"/>
        <v>2812</v>
      </c>
      <c r="L50" s="35">
        <f>K50/K55*100</f>
        <v>7.601849098429348</v>
      </c>
      <c r="M50" s="47">
        <f t="shared" si="14"/>
        <v>1960326.3399999996</v>
      </c>
      <c r="N50" s="35">
        <f>M50/M55*100</f>
        <v>3.247592610980157</v>
      </c>
      <c r="O50" s="7"/>
      <c r="P50" s="28"/>
      <c r="Q50" s="9"/>
      <c r="R50" s="56"/>
      <c r="S50" s="55"/>
      <c r="T50" s="55"/>
      <c r="U50" s="57"/>
      <c r="V50" s="57"/>
      <c r="W50" s="57"/>
      <c r="X50" s="55"/>
      <c r="Y50" s="55"/>
      <c r="Z50" s="55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</row>
    <row r="51" spans="1:42" ht="12">
      <c r="A51" s="75"/>
      <c r="B51" s="46" t="s">
        <v>10</v>
      </c>
      <c r="C51" s="34">
        <v>1607</v>
      </c>
      <c r="D51" s="35">
        <f>C51/C55*100</f>
        <v>4.4924659640490905</v>
      </c>
      <c r="E51" s="47">
        <v>2246356.3099999987</v>
      </c>
      <c r="F51" s="35">
        <f>E51/E55*100</f>
        <v>5.4151323931076005</v>
      </c>
      <c r="G51" s="34">
        <v>151</v>
      </c>
      <c r="H51" s="35">
        <f>G51/G55*100</f>
        <v>12.37704918032787</v>
      </c>
      <c r="I51" s="47">
        <v>217944.86999999997</v>
      </c>
      <c r="J51" s="35">
        <f>I51/I55*100</f>
        <v>1.1543994254289314</v>
      </c>
      <c r="K51" s="34">
        <f t="shared" si="13"/>
        <v>1758</v>
      </c>
      <c r="L51" s="35">
        <f>K51/K55*100</f>
        <v>4.752507366656754</v>
      </c>
      <c r="M51" s="47">
        <f t="shared" si="14"/>
        <v>2464301.179999999</v>
      </c>
      <c r="N51" s="35">
        <f>M51/M55*100</f>
        <v>4.082507152047796</v>
      </c>
      <c r="O51" s="7"/>
      <c r="P51" s="28"/>
      <c r="Q51" s="9"/>
      <c r="R51" s="56"/>
      <c r="S51" s="55"/>
      <c r="T51" s="55"/>
      <c r="U51" s="57"/>
      <c r="V51" s="57"/>
      <c r="W51" s="57"/>
      <c r="X51" s="55"/>
      <c r="Y51" s="55"/>
      <c r="Z51" s="55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</row>
    <row r="52" spans="1:42" ht="12">
      <c r="A52" s="75"/>
      <c r="B52" s="46" t="s">
        <v>11</v>
      </c>
      <c r="C52" s="34">
        <v>1234</v>
      </c>
      <c r="D52" s="35">
        <f>C52/C55*100</f>
        <v>3.449721841715356</v>
      </c>
      <c r="E52" s="47">
        <v>3910691.2500000037</v>
      </c>
      <c r="F52" s="35">
        <f>E52/E55*100</f>
        <v>9.427227004480642</v>
      </c>
      <c r="G52" s="34">
        <v>123</v>
      </c>
      <c r="H52" s="35">
        <f>G52/G55*100</f>
        <v>10.081967213114753</v>
      </c>
      <c r="I52" s="47">
        <v>401171.27999999997</v>
      </c>
      <c r="J52" s="35">
        <f>I52/I55*100</f>
        <v>2.124903858166466</v>
      </c>
      <c r="K52" s="34">
        <f t="shared" si="13"/>
        <v>1357</v>
      </c>
      <c r="L52" s="35">
        <f>K52/K55*100</f>
        <v>3.668459895650293</v>
      </c>
      <c r="M52" s="47">
        <f t="shared" si="14"/>
        <v>4311862.530000004</v>
      </c>
      <c r="N52" s="35">
        <f>M52/M55*100</f>
        <v>7.1432866080808886</v>
      </c>
      <c r="O52" s="7"/>
      <c r="P52" s="28"/>
      <c r="Q52" s="9"/>
      <c r="R52" s="56"/>
      <c r="S52" s="55"/>
      <c r="T52" s="55"/>
      <c r="U52" s="57"/>
      <c r="V52" s="57"/>
      <c r="W52" s="57"/>
      <c r="X52" s="55"/>
      <c r="Y52" s="55"/>
      <c r="Z52" s="55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</row>
    <row r="53" spans="1:42" ht="12">
      <c r="A53" s="75"/>
      <c r="B53" s="46" t="s">
        <v>12</v>
      </c>
      <c r="C53" s="34">
        <v>598</v>
      </c>
      <c r="D53" s="35">
        <f>C53/C55*100</f>
        <v>1.6717452685136005</v>
      </c>
      <c r="E53" s="47">
        <v>4209741.26</v>
      </c>
      <c r="F53" s="35">
        <f>E53/E55*100</f>
        <v>10.148125727938334</v>
      </c>
      <c r="G53" s="34">
        <v>74</v>
      </c>
      <c r="H53" s="35">
        <f>G53/G55*100</f>
        <v>6.065573770491803</v>
      </c>
      <c r="I53" s="47">
        <v>526281.3599999999</v>
      </c>
      <c r="J53" s="35">
        <f>I53/I55*100</f>
        <v>2.7875806372407688</v>
      </c>
      <c r="K53" s="34">
        <f t="shared" si="13"/>
        <v>672</v>
      </c>
      <c r="L53" s="35">
        <f>K53/K55*100</f>
        <v>1.81665810602579</v>
      </c>
      <c r="M53" s="47">
        <f t="shared" si="14"/>
        <v>4736022.619999999</v>
      </c>
      <c r="N53" s="35">
        <f>M53/M55*100</f>
        <v>7.845975311512106</v>
      </c>
      <c r="O53" s="7"/>
      <c r="P53" s="28"/>
      <c r="Q53" s="9"/>
      <c r="R53" s="56"/>
      <c r="S53" s="55"/>
      <c r="T53" s="55"/>
      <c r="U53" s="57"/>
      <c r="V53" s="57"/>
      <c r="W53" s="57"/>
      <c r="X53" s="55"/>
      <c r="Y53" s="55"/>
      <c r="Z53" s="55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</row>
    <row r="54" spans="1:42" ht="12">
      <c r="A54" s="75"/>
      <c r="B54" s="48" t="s">
        <v>13</v>
      </c>
      <c r="C54" s="36">
        <v>738</v>
      </c>
      <c r="D54" s="37">
        <f>C54/C55*100</f>
        <v>2.0631237594699616</v>
      </c>
      <c r="E54" s="49">
        <v>24197214.789999995</v>
      </c>
      <c r="F54" s="37">
        <f>E54/E55*100</f>
        <v>58.33051553264558</v>
      </c>
      <c r="G54" s="36">
        <v>170</v>
      </c>
      <c r="H54" s="37">
        <f>G54/G55*100</f>
        <v>13.934426229508196</v>
      </c>
      <c r="I54" s="49">
        <v>17489224.490000006</v>
      </c>
      <c r="J54" s="37">
        <f>I54/I55*100</f>
        <v>92.63604462198906</v>
      </c>
      <c r="K54" s="34">
        <f t="shared" si="13"/>
        <v>908</v>
      </c>
      <c r="L54" s="37">
        <f>K54/K55*100</f>
        <v>2.4546511313562758</v>
      </c>
      <c r="M54" s="49">
        <f t="shared" si="14"/>
        <v>41686439.28</v>
      </c>
      <c r="N54" s="37">
        <f>M54/M55*100</f>
        <v>69.06022197498046</v>
      </c>
      <c r="O54" s="7"/>
      <c r="P54" s="28"/>
      <c r="Q54" s="9"/>
      <c r="R54" s="56"/>
      <c r="S54" s="55"/>
      <c r="T54" s="55"/>
      <c r="U54" s="57"/>
      <c r="V54" s="57"/>
      <c r="W54" s="57"/>
      <c r="X54" s="55"/>
      <c r="Y54" s="55"/>
      <c r="Z54" s="55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</row>
    <row r="55" spans="1:42" ht="12">
      <c r="A55" s="76"/>
      <c r="B55" s="50" t="s">
        <v>14</v>
      </c>
      <c r="C55" s="32">
        <f aca="true" t="shared" si="15" ref="C55:N55">SUM(C46:C54)</f>
        <v>35771</v>
      </c>
      <c r="D55" s="38">
        <f t="shared" si="15"/>
        <v>100.00000000000001</v>
      </c>
      <c r="E55" s="51">
        <f t="shared" si="15"/>
        <v>41482943.48000002</v>
      </c>
      <c r="F55" s="38">
        <f t="shared" si="15"/>
        <v>100</v>
      </c>
      <c r="G55" s="39">
        <f t="shared" si="15"/>
        <v>1220</v>
      </c>
      <c r="H55" s="38">
        <f t="shared" si="15"/>
        <v>100</v>
      </c>
      <c r="I55" s="51">
        <f t="shared" si="15"/>
        <v>18879502.640000004</v>
      </c>
      <c r="J55" s="38">
        <f t="shared" si="15"/>
        <v>100.00000000000001</v>
      </c>
      <c r="K55" s="39">
        <f t="shared" si="15"/>
        <v>36991</v>
      </c>
      <c r="L55" s="38">
        <f t="shared" si="15"/>
        <v>99.99999999999999</v>
      </c>
      <c r="M55" s="51">
        <f t="shared" si="15"/>
        <v>60362446.12000003</v>
      </c>
      <c r="N55" s="38">
        <f t="shared" si="15"/>
        <v>100</v>
      </c>
      <c r="O55" s="7"/>
      <c r="P55" s="28"/>
      <c r="Q55" s="9"/>
      <c r="R55" s="56"/>
      <c r="S55" s="55"/>
      <c r="T55" s="55"/>
      <c r="U55" s="55"/>
      <c r="V55" s="55"/>
      <c r="W55" s="55"/>
      <c r="X55" s="55"/>
      <c r="Y55" s="55"/>
      <c r="Z55" s="55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</row>
    <row r="56" spans="1:42" ht="12" customHeight="1">
      <c r="A56" s="74" t="s">
        <v>51</v>
      </c>
      <c r="B56" s="44" t="s">
        <v>4</v>
      </c>
      <c r="C56" s="32">
        <v>12539</v>
      </c>
      <c r="D56" s="33">
        <f>C56/C65*100</f>
        <v>28.209858489504825</v>
      </c>
      <c r="E56" s="45">
        <v>834720.85</v>
      </c>
      <c r="F56" s="33">
        <f>E56/E65*100</f>
        <v>7.499574721753185</v>
      </c>
      <c r="G56" s="32">
        <v>307</v>
      </c>
      <c r="H56" s="33">
        <f>G56/G65*100</f>
        <v>21.57413914265636</v>
      </c>
      <c r="I56" s="45">
        <v>13015.64</v>
      </c>
      <c r="J56" s="33">
        <f>I56/I65*100</f>
        <v>0.3253346008069406</v>
      </c>
      <c r="K56" s="32">
        <f>C56+G56</f>
        <v>12846</v>
      </c>
      <c r="L56" s="33">
        <f>K56/K65*100</f>
        <v>28.004011161492848</v>
      </c>
      <c r="M56" s="45">
        <f>E56+I56</f>
        <v>847736.49</v>
      </c>
      <c r="N56" s="33">
        <f>M56/M65*100</f>
        <v>5.602670556289032</v>
      </c>
      <c r="O56" s="7"/>
      <c r="P56" s="28"/>
      <c r="Q56" s="9"/>
      <c r="R56" s="56"/>
      <c r="S56" s="55"/>
      <c r="T56" s="23"/>
      <c r="U56" s="57"/>
      <c r="V56" s="55"/>
      <c r="W56" s="57"/>
      <c r="X56" s="55"/>
      <c r="Y56" s="55"/>
      <c r="Z56" s="55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</row>
    <row r="57" spans="1:42" ht="12">
      <c r="A57" s="75"/>
      <c r="B57" s="46" t="s">
        <v>6</v>
      </c>
      <c r="C57" s="34">
        <v>21882</v>
      </c>
      <c r="D57" s="35">
        <f>C57/C65*100</f>
        <v>49.22945398096695</v>
      </c>
      <c r="E57" s="47">
        <v>2865975.81</v>
      </c>
      <c r="F57" s="35">
        <f>E57/E65*100</f>
        <v>25.74944634224976</v>
      </c>
      <c r="G57" s="34">
        <v>278</v>
      </c>
      <c r="H57" s="35">
        <f>G57/G65*100</f>
        <v>19.53619114546732</v>
      </c>
      <c r="I57" s="47">
        <v>40375.72</v>
      </c>
      <c r="J57" s="35">
        <f>I57/I65*100</f>
        <v>1.0092180444828536</v>
      </c>
      <c r="K57" s="34">
        <f aca="true" t="shared" si="16" ref="K57:K64">C57+G57</f>
        <v>22160</v>
      </c>
      <c r="L57" s="35">
        <f>K57/K65*100</f>
        <v>48.30833623997209</v>
      </c>
      <c r="M57" s="47">
        <f aca="true" t="shared" si="17" ref="M57:M64">E57+I57</f>
        <v>2906351.5300000003</v>
      </c>
      <c r="N57" s="35">
        <f>M57/M65*100</f>
        <v>19.208009016288287</v>
      </c>
      <c r="O57" s="7"/>
      <c r="P57" s="28"/>
      <c r="Q57" s="9"/>
      <c r="R57" s="56"/>
      <c r="S57" s="55"/>
      <c r="T57" s="23"/>
      <c r="U57" s="57"/>
      <c r="V57" s="55"/>
      <c r="W57" s="57"/>
      <c r="X57" s="55"/>
      <c r="Y57" s="55"/>
      <c r="Z57" s="55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</row>
    <row r="58" spans="1:42" ht="12">
      <c r="A58" s="75"/>
      <c r="B58" s="46" t="s">
        <v>7</v>
      </c>
      <c r="C58" s="34">
        <v>4505</v>
      </c>
      <c r="D58" s="35">
        <f>C58/C65*100</f>
        <v>10.135211140858063</v>
      </c>
      <c r="E58" s="47">
        <v>1069159.3</v>
      </c>
      <c r="F58" s="35">
        <f>E58/E65*100</f>
        <v>9.605894066030976</v>
      </c>
      <c r="G58" s="34">
        <v>138</v>
      </c>
      <c r="H58" s="35">
        <f>G58/G65*100</f>
        <v>9.697821503865073</v>
      </c>
      <c r="I58" s="47">
        <v>33638.25</v>
      </c>
      <c r="J58" s="35">
        <f>I58/I65*100</f>
        <v>0.8408104891956193</v>
      </c>
      <c r="K58" s="34">
        <f t="shared" si="16"/>
        <v>4643</v>
      </c>
      <c r="L58" s="35">
        <f>K58/K65*100</f>
        <v>10.121642832228812</v>
      </c>
      <c r="M58" s="47">
        <f t="shared" si="17"/>
        <v>1102797.55</v>
      </c>
      <c r="N58" s="35">
        <f>M58/M65*100</f>
        <v>7.288363112613783</v>
      </c>
      <c r="O58" s="7"/>
      <c r="P58" s="28"/>
      <c r="Q58" s="9"/>
      <c r="R58" s="56"/>
      <c r="S58" s="55"/>
      <c r="T58" s="23"/>
      <c r="U58" s="57"/>
      <c r="V58" s="55"/>
      <c r="W58" s="57"/>
      <c r="X58" s="55"/>
      <c r="Y58" s="55"/>
      <c r="Z58" s="55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spans="1:42" ht="12">
      <c r="A59" s="75"/>
      <c r="B59" s="46" t="s">
        <v>8</v>
      </c>
      <c r="C59" s="34">
        <v>2301</v>
      </c>
      <c r="D59" s="35">
        <f>C59/C65*100</f>
        <v>5.176719386262908</v>
      </c>
      <c r="E59" s="47">
        <v>866215.66</v>
      </c>
      <c r="F59" s="35">
        <f>E59/E65*100</f>
        <v>7.78254079471329</v>
      </c>
      <c r="G59" s="34">
        <v>204</v>
      </c>
      <c r="H59" s="35">
        <f>G59/G65*100</f>
        <v>14.335910049191849</v>
      </c>
      <c r="I59" s="47">
        <v>80070.97</v>
      </c>
      <c r="J59" s="35">
        <f>I59/I65*100</f>
        <v>2.0014272875689954</v>
      </c>
      <c r="K59" s="34">
        <f t="shared" si="16"/>
        <v>2505</v>
      </c>
      <c r="L59" s="35">
        <f>K59/K65*100</f>
        <v>5.460847575863272</v>
      </c>
      <c r="M59" s="47">
        <f t="shared" si="17"/>
        <v>946286.63</v>
      </c>
      <c r="N59" s="35">
        <f>M59/M65*100</f>
        <v>6.2539861174443185</v>
      </c>
      <c r="O59" s="7"/>
      <c r="P59" s="28"/>
      <c r="Q59" s="9"/>
      <c r="R59" s="56"/>
      <c r="S59" s="55"/>
      <c r="T59" s="23"/>
      <c r="U59" s="57"/>
      <c r="V59" s="55"/>
      <c r="W59" s="57"/>
      <c r="X59" s="55"/>
      <c r="Y59" s="55"/>
      <c r="Z59" s="55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</row>
    <row r="60" spans="1:42" ht="12">
      <c r="A60" s="75"/>
      <c r="B60" s="46" t="s">
        <v>9</v>
      </c>
      <c r="C60" s="34">
        <v>1571</v>
      </c>
      <c r="D60" s="35">
        <f>C60/C65*100</f>
        <v>3.5343877252581613</v>
      </c>
      <c r="E60" s="47">
        <v>1107998.98</v>
      </c>
      <c r="F60" s="35">
        <f>E60/E65*100</f>
        <v>9.954850345641077</v>
      </c>
      <c r="G60" s="34">
        <v>206</v>
      </c>
      <c r="H60" s="35">
        <f>G60/G65*100</f>
        <v>14.476458186929023</v>
      </c>
      <c r="I60" s="47">
        <v>146754.15</v>
      </c>
      <c r="J60" s="35">
        <f>I60/I65*100</f>
        <v>3.668217836926335</v>
      </c>
      <c r="K60" s="34">
        <f t="shared" si="16"/>
        <v>1777</v>
      </c>
      <c r="L60" s="35">
        <f>K60/K65*100</f>
        <v>3.8738228113010114</v>
      </c>
      <c r="M60" s="47">
        <f t="shared" si="17"/>
        <v>1254753.13</v>
      </c>
      <c r="N60" s="35">
        <f>M60/M65*100</f>
        <v>8.292633972689444</v>
      </c>
      <c r="O60" s="7"/>
      <c r="P60" s="28"/>
      <c r="Q60" s="9"/>
      <c r="R60" s="56"/>
      <c r="S60" s="55"/>
      <c r="T60" s="23"/>
      <c r="U60" s="57"/>
      <c r="V60" s="55"/>
      <c r="W60" s="57"/>
      <c r="X60" s="55"/>
      <c r="Y60" s="55"/>
      <c r="Z60" s="55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</row>
    <row r="61" spans="1:42" ht="12">
      <c r="A61" s="75"/>
      <c r="B61" s="46" t="s">
        <v>10</v>
      </c>
      <c r="C61" s="34">
        <v>868</v>
      </c>
      <c r="D61" s="35">
        <f>C61/C65*100</f>
        <v>1.9527998380166032</v>
      </c>
      <c r="E61" s="47">
        <v>1216610.97</v>
      </c>
      <c r="F61" s="35">
        <f>E61/E65*100</f>
        <v>10.930678054609062</v>
      </c>
      <c r="G61" s="34">
        <v>117</v>
      </c>
      <c r="H61" s="35">
        <f>G61/G65*100</f>
        <v>8.222066057624737</v>
      </c>
      <c r="I61" s="47">
        <v>165088.93</v>
      </c>
      <c r="J61" s="35">
        <f>I61/I65*100</f>
        <v>4.126507888908649</v>
      </c>
      <c r="K61" s="34">
        <f t="shared" si="16"/>
        <v>985</v>
      </c>
      <c r="L61" s="35">
        <f>K61/K65*100</f>
        <v>2.1472793861178934</v>
      </c>
      <c r="M61" s="47">
        <f t="shared" si="17"/>
        <v>1381699.9</v>
      </c>
      <c r="N61" s="35">
        <f>M61/M65*100</f>
        <v>9.131622194719377</v>
      </c>
      <c r="O61" s="7"/>
      <c r="P61" s="28"/>
      <c r="Q61" s="9"/>
      <c r="R61" s="56"/>
      <c r="S61" s="55"/>
      <c r="T61" s="23"/>
      <c r="U61" s="57"/>
      <c r="V61" s="55"/>
      <c r="W61" s="57"/>
      <c r="X61" s="55"/>
      <c r="Y61" s="55"/>
      <c r="Z61" s="55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</row>
    <row r="62" spans="1:42" ht="12">
      <c r="A62" s="75"/>
      <c r="B62" s="46" t="s">
        <v>11</v>
      </c>
      <c r="C62" s="34">
        <v>650</v>
      </c>
      <c r="D62" s="35">
        <f>C62/C65*100</f>
        <v>1.4623501091138158</v>
      </c>
      <c r="E62" s="47">
        <v>1993643.36</v>
      </c>
      <c r="F62" s="35">
        <f>E62/E65*100</f>
        <v>17.911949062787983</v>
      </c>
      <c r="G62" s="34">
        <v>90</v>
      </c>
      <c r="H62" s="35">
        <f>G62/G65*100</f>
        <v>6.324666198172873</v>
      </c>
      <c r="I62" s="47">
        <v>264546.43</v>
      </c>
      <c r="J62" s="35">
        <f>I62/I65*100</f>
        <v>6.612514421031257</v>
      </c>
      <c r="K62" s="34">
        <f t="shared" si="16"/>
        <v>740</v>
      </c>
      <c r="L62" s="35">
        <f>K62/K65*100</f>
        <v>1.6131845134286713</v>
      </c>
      <c r="M62" s="47">
        <f t="shared" si="17"/>
        <v>2258189.79</v>
      </c>
      <c r="N62" s="35">
        <f>M62/M65*100</f>
        <v>14.924323296435565</v>
      </c>
      <c r="O62" s="7"/>
      <c r="P62" s="28"/>
      <c r="Q62" s="9"/>
      <c r="R62" s="56"/>
      <c r="S62" s="55"/>
      <c r="T62" s="23"/>
      <c r="U62" s="57"/>
      <c r="V62" s="55"/>
      <c r="W62" s="57"/>
      <c r="X62" s="55"/>
      <c r="Y62" s="55"/>
      <c r="Z62" s="55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</row>
    <row r="63" spans="1:42" ht="12">
      <c r="A63" s="75"/>
      <c r="B63" s="46" t="s">
        <v>12</v>
      </c>
      <c r="C63" s="34">
        <v>110</v>
      </c>
      <c r="D63" s="35">
        <f>C63/C65*100</f>
        <v>0.24747463385003035</v>
      </c>
      <c r="E63" s="47">
        <v>734558.23</v>
      </c>
      <c r="F63" s="35">
        <f>E63/E65*100</f>
        <v>6.599660633089209</v>
      </c>
      <c r="G63" s="34">
        <v>36</v>
      </c>
      <c r="H63" s="35">
        <f>G63/G65*100</f>
        <v>2.52986647926915</v>
      </c>
      <c r="I63" s="47">
        <v>255970.15</v>
      </c>
      <c r="J63" s="35">
        <f>I63/I65*100</f>
        <v>6.398144583650341</v>
      </c>
      <c r="K63" s="34">
        <f t="shared" si="16"/>
        <v>146</v>
      </c>
      <c r="L63" s="35">
        <f>K63/K65*100</f>
        <v>0.31827694454133243</v>
      </c>
      <c r="M63" s="47">
        <f t="shared" si="17"/>
        <v>990528.38</v>
      </c>
      <c r="N63" s="35">
        <f>M63/M65*100</f>
        <v>6.5463788043318445</v>
      </c>
      <c r="O63" s="7"/>
      <c r="P63" s="28"/>
      <c r="Q63" s="9"/>
      <c r="R63" s="56"/>
      <c r="S63" s="55"/>
      <c r="T63" s="23"/>
      <c r="U63" s="57"/>
      <c r="V63" s="55"/>
      <c r="W63" s="57"/>
      <c r="X63" s="55"/>
      <c r="Y63" s="55"/>
      <c r="Z63" s="55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</row>
    <row r="64" spans="1:42" ht="12" customHeight="1">
      <c r="A64" s="75"/>
      <c r="B64" s="48" t="s">
        <v>13</v>
      </c>
      <c r="C64" s="36">
        <v>23</v>
      </c>
      <c r="D64" s="37">
        <f>C64/C65*100</f>
        <v>0.05174469616864272</v>
      </c>
      <c r="E64" s="49">
        <v>441359.3</v>
      </c>
      <c r="F64" s="37">
        <f>E64/E65*100</f>
        <v>3.9654059791254532</v>
      </c>
      <c r="G64" s="34">
        <v>47</v>
      </c>
      <c r="H64" s="37">
        <f>G64/G65*100</f>
        <v>3.302881236823612</v>
      </c>
      <c r="I64" s="49">
        <v>3001233.19</v>
      </c>
      <c r="J64" s="37">
        <f>I64/I65*100</f>
        <v>75.01782484742901</v>
      </c>
      <c r="K64" s="34">
        <f t="shared" si="16"/>
        <v>70</v>
      </c>
      <c r="L64" s="37">
        <f>K64/K65*100</f>
        <v>0.15259853505406348</v>
      </c>
      <c r="M64" s="49">
        <f t="shared" si="17"/>
        <v>3442592.4899999998</v>
      </c>
      <c r="N64" s="37">
        <f>M64/M65*100</f>
        <v>22.752012929188346</v>
      </c>
      <c r="O64" s="7"/>
      <c r="P64" s="28"/>
      <c r="Q64" s="9"/>
      <c r="R64" s="56"/>
      <c r="S64" s="55"/>
      <c r="T64" s="23"/>
      <c r="U64" s="57"/>
      <c r="V64" s="55"/>
      <c r="W64" s="57"/>
      <c r="X64" s="55"/>
      <c r="Y64" s="55"/>
      <c r="Z64" s="55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</row>
    <row r="65" spans="1:42" ht="12" customHeight="1">
      <c r="A65" s="76"/>
      <c r="B65" s="8" t="s">
        <v>14</v>
      </c>
      <c r="C65" s="39">
        <f aca="true" t="shared" si="18" ref="C65:N65">SUM(C56:C64)</f>
        <v>44449</v>
      </c>
      <c r="D65" s="38">
        <f t="shared" si="18"/>
        <v>99.99999999999999</v>
      </c>
      <c r="E65" s="52">
        <f t="shared" si="18"/>
        <v>11130242.46</v>
      </c>
      <c r="F65" s="38">
        <f t="shared" si="18"/>
        <v>100</v>
      </c>
      <c r="G65" s="39">
        <f t="shared" si="18"/>
        <v>1423</v>
      </c>
      <c r="H65" s="38">
        <f t="shared" si="18"/>
        <v>99.99999999999999</v>
      </c>
      <c r="I65" s="52">
        <f t="shared" si="18"/>
        <v>4000693.4299999997</v>
      </c>
      <c r="J65" s="38">
        <f t="shared" si="18"/>
        <v>100</v>
      </c>
      <c r="K65" s="39">
        <f t="shared" si="18"/>
        <v>45872</v>
      </c>
      <c r="L65" s="38">
        <f t="shared" si="18"/>
        <v>100</v>
      </c>
      <c r="M65" s="52">
        <f t="shared" si="18"/>
        <v>15130935.89</v>
      </c>
      <c r="N65" s="38">
        <f t="shared" si="18"/>
        <v>100</v>
      </c>
      <c r="O65" s="7"/>
      <c r="P65" s="28"/>
      <c r="Q65" s="9"/>
      <c r="R65" s="56"/>
      <c r="S65" s="55"/>
      <c r="T65" s="55"/>
      <c r="U65" s="55"/>
      <c r="V65" s="55"/>
      <c r="W65" s="55"/>
      <c r="X65" s="55"/>
      <c r="Y65" s="55"/>
      <c r="Z65" s="55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</row>
    <row r="66" spans="1:42" ht="12" customHeight="1">
      <c r="A66" s="77" t="s">
        <v>52</v>
      </c>
      <c r="B66" s="44" t="s">
        <v>4</v>
      </c>
      <c r="C66" s="32">
        <v>3856</v>
      </c>
      <c r="D66" s="33">
        <f>C66/C75*100</f>
        <v>18.385543317598817</v>
      </c>
      <c r="E66" s="45">
        <v>273455.2</v>
      </c>
      <c r="F66" s="33">
        <f>E66/E75*100</f>
        <v>4.6524688132332725</v>
      </c>
      <c r="G66" s="32">
        <v>141</v>
      </c>
      <c r="H66" s="33">
        <f>G66/G75*100</f>
        <v>16.785714285714285</v>
      </c>
      <c r="I66" s="45">
        <v>5579.96</v>
      </c>
      <c r="J66" s="33">
        <f>I66/I75*100</f>
        <v>0.17279812378787673</v>
      </c>
      <c r="K66" s="32">
        <f>C66+G66</f>
        <v>3997</v>
      </c>
      <c r="L66" s="33">
        <f>K66/K75*100</f>
        <v>18.323935267959474</v>
      </c>
      <c r="M66" s="45">
        <f>E66+I66</f>
        <v>279035.16000000003</v>
      </c>
      <c r="N66" s="33">
        <f>M66/M75*100</f>
        <v>3.0640257973749088</v>
      </c>
      <c r="O66" s="7"/>
      <c r="P66" s="28"/>
      <c r="Q66" s="9"/>
      <c r="R66" s="56"/>
      <c r="S66" s="55"/>
      <c r="T66" s="24"/>
      <c r="U66" s="57"/>
      <c r="V66" s="55"/>
      <c r="W66" s="57"/>
      <c r="X66" s="55"/>
      <c r="Y66" s="55"/>
      <c r="Z66" s="55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</row>
    <row r="67" spans="1:42" ht="12">
      <c r="A67" s="75"/>
      <c r="B67" s="46" t="s">
        <v>6</v>
      </c>
      <c r="C67" s="34">
        <v>11727</v>
      </c>
      <c r="D67" s="35">
        <f>C67/C75*100</f>
        <v>55.91474753254184</v>
      </c>
      <c r="E67" s="47">
        <v>1542749.71</v>
      </c>
      <c r="F67" s="35">
        <f>E67/E75*100</f>
        <v>26.247790908345042</v>
      </c>
      <c r="G67" s="34">
        <v>136</v>
      </c>
      <c r="H67" s="35">
        <f>G67/G75*100</f>
        <v>16.19047619047619</v>
      </c>
      <c r="I67" s="47">
        <v>19620.36</v>
      </c>
      <c r="J67" s="35">
        <f>I67/I75*100</f>
        <v>0.6075960035632344</v>
      </c>
      <c r="K67" s="34">
        <f aca="true" t="shared" si="19" ref="K67:K74">C67+G67</f>
        <v>11863</v>
      </c>
      <c r="L67" s="35">
        <f>K67/K75*100</f>
        <v>54.3849997707789</v>
      </c>
      <c r="M67" s="47">
        <f aca="true" t="shared" si="20" ref="M67:M74">E67+I67</f>
        <v>1562370.07</v>
      </c>
      <c r="N67" s="35">
        <f>M67/M75*100</f>
        <v>17.156053737193698</v>
      </c>
      <c r="O67" s="7"/>
      <c r="P67" s="28"/>
      <c r="Q67" s="9"/>
      <c r="R67" s="56"/>
      <c r="S67" s="55"/>
      <c r="T67" s="24"/>
      <c r="U67" s="57"/>
      <c r="V67" s="55"/>
      <c r="W67" s="57"/>
      <c r="X67" s="55"/>
      <c r="Y67" s="55"/>
      <c r="Z67" s="55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</row>
    <row r="68" spans="1:42" ht="12">
      <c r="A68" s="75"/>
      <c r="B68" s="46" t="s">
        <v>7</v>
      </c>
      <c r="C68" s="34">
        <v>2192</v>
      </c>
      <c r="D68" s="35">
        <f>C68/C75*100</f>
        <v>10.451532923282315</v>
      </c>
      <c r="E68" s="47">
        <v>529025.72</v>
      </c>
      <c r="F68" s="35">
        <f>E68/E75*100</f>
        <v>9.000654087756523</v>
      </c>
      <c r="G68" s="34">
        <v>84</v>
      </c>
      <c r="H68" s="35">
        <f>G68/G75*100</f>
        <v>10</v>
      </c>
      <c r="I68" s="47">
        <v>20739.45</v>
      </c>
      <c r="J68" s="35">
        <f>I68/I75*100</f>
        <v>0.6422515660313838</v>
      </c>
      <c r="K68" s="34">
        <f t="shared" si="19"/>
        <v>2276</v>
      </c>
      <c r="L68" s="35">
        <f>K68/K75*100</f>
        <v>10.434144776050978</v>
      </c>
      <c r="M68" s="47">
        <f t="shared" si="20"/>
        <v>549765.1699999999</v>
      </c>
      <c r="N68" s="35">
        <f>M68/M75*100</f>
        <v>6.0368545074326905</v>
      </c>
      <c r="O68" s="7"/>
      <c r="P68" s="28"/>
      <c r="Q68" s="9"/>
      <c r="R68" s="9"/>
      <c r="T68" s="24"/>
      <c r="U68" s="21"/>
      <c r="W68" s="21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</row>
    <row r="69" spans="1:42" ht="12">
      <c r="A69" s="75"/>
      <c r="B69" s="46" t="s">
        <v>8</v>
      </c>
      <c r="C69" s="34">
        <v>1461</v>
      </c>
      <c r="D69" s="35">
        <f>C69/C75*100</f>
        <v>6.966099270490631</v>
      </c>
      <c r="E69" s="47">
        <v>550769.2400000001</v>
      </c>
      <c r="F69" s="35">
        <f>E69/E75*100</f>
        <v>9.370590547878379</v>
      </c>
      <c r="G69" s="34">
        <v>119</v>
      </c>
      <c r="H69" s="35">
        <f>G69/G75*100</f>
        <v>14.166666666666666</v>
      </c>
      <c r="I69" s="47">
        <v>46444.76</v>
      </c>
      <c r="J69" s="35">
        <f>I69/I75*100</f>
        <v>1.43828403568811</v>
      </c>
      <c r="K69" s="34">
        <f t="shared" si="19"/>
        <v>1580</v>
      </c>
      <c r="L69" s="35">
        <f>K69/K75*100</f>
        <v>7.2433869710722965</v>
      </c>
      <c r="M69" s="47">
        <f t="shared" si="20"/>
        <v>597214.0000000001</v>
      </c>
      <c r="N69" s="35">
        <f>M69/M75*100</f>
        <v>6.557880026852024</v>
      </c>
      <c r="O69" s="7"/>
      <c r="P69" s="28"/>
      <c r="Q69" s="9"/>
      <c r="R69" s="9"/>
      <c r="T69" s="24"/>
      <c r="U69" s="21"/>
      <c r="W69" s="21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</row>
    <row r="70" spans="1:42" ht="12">
      <c r="A70" s="75"/>
      <c r="B70" s="46" t="s">
        <v>9</v>
      </c>
      <c r="C70" s="34">
        <v>894</v>
      </c>
      <c r="D70" s="35">
        <f>C70/C75*100</f>
        <v>4.262623372908025</v>
      </c>
      <c r="E70" s="47">
        <v>622001.15</v>
      </c>
      <c r="F70" s="35">
        <f>E70/E75*100</f>
        <v>10.58250474728669</v>
      </c>
      <c r="G70" s="34">
        <v>131</v>
      </c>
      <c r="H70" s="35">
        <f>G70/G75*100</f>
        <v>15.595238095238095</v>
      </c>
      <c r="I70" s="47">
        <v>94365.51</v>
      </c>
      <c r="J70" s="35">
        <f>I70/I75*100</f>
        <v>2.922275980165829</v>
      </c>
      <c r="K70" s="34">
        <f t="shared" si="19"/>
        <v>1025</v>
      </c>
      <c r="L70" s="35">
        <f>K70/K75*100</f>
        <v>4.6990326869298125</v>
      </c>
      <c r="M70" s="47">
        <f t="shared" si="20"/>
        <v>716366.66</v>
      </c>
      <c r="N70" s="35">
        <f>M70/M75*100</f>
        <v>7.866270066536776</v>
      </c>
      <c r="O70" s="7"/>
      <c r="P70" s="28"/>
      <c r="Q70" s="9"/>
      <c r="R70" s="9"/>
      <c r="T70" s="24"/>
      <c r="U70" s="21"/>
      <c r="W70" s="21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</row>
    <row r="71" spans="1:42" ht="12">
      <c r="A71" s="75"/>
      <c r="B71" s="46" t="s">
        <v>10</v>
      </c>
      <c r="C71" s="34">
        <v>468</v>
      </c>
      <c r="D71" s="35">
        <f>C71/C75*100</f>
        <v>2.231440423401516</v>
      </c>
      <c r="E71" s="47">
        <v>653575.54</v>
      </c>
      <c r="F71" s="35">
        <f>E71/E75*100</f>
        <v>11.119700107886395</v>
      </c>
      <c r="G71" s="34">
        <v>93</v>
      </c>
      <c r="H71" s="35">
        <f>G71/G75*100</f>
        <v>11.071428571428571</v>
      </c>
      <c r="I71" s="47">
        <v>130521.5</v>
      </c>
      <c r="J71" s="35">
        <f>I71/I75*100</f>
        <v>4.041941217137642</v>
      </c>
      <c r="K71" s="34">
        <f t="shared" si="19"/>
        <v>561</v>
      </c>
      <c r="L71" s="35">
        <f>K71/K75*100</f>
        <v>2.5718608169440245</v>
      </c>
      <c r="M71" s="47">
        <f t="shared" si="20"/>
        <v>784097.04</v>
      </c>
      <c r="N71" s="35">
        <f>M71/M75*100</f>
        <v>8.61000297670482</v>
      </c>
      <c r="O71" s="7"/>
      <c r="P71" s="28"/>
      <c r="Q71" s="9"/>
      <c r="R71" s="9"/>
      <c r="T71" s="24"/>
      <c r="U71" s="21"/>
      <c r="W71" s="21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</row>
    <row r="72" spans="1:42" ht="12">
      <c r="A72" s="75"/>
      <c r="B72" s="46" t="s">
        <v>11</v>
      </c>
      <c r="C72" s="34">
        <v>281</v>
      </c>
      <c r="D72" s="35">
        <f>C72/C75*100</f>
        <v>1.3398178610594573</v>
      </c>
      <c r="E72" s="47">
        <v>854109.2999999999</v>
      </c>
      <c r="F72" s="35">
        <f>E72/E75*100</f>
        <v>14.5315096635299</v>
      </c>
      <c r="G72" s="34">
        <v>58</v>
      </c>
      <c r="H72" s="35">
        <f>G72/G75*100</f>
        <v>6.904761904761905</v>
      </c>
      <c r="I72" s="47">
        <v>177134.58</v>
      </c>
      <c r="J72" s="35">
        <f>I72/I75*100</f>
        <v>5.485437723918012</v>
      </c>
      <c r="K72" s="34">
        <f t="shared" si="19"/>
        <v>339</v>
      </c>
      <c r="L72" s="35">
        <f>K72/K75*100</f>
        <v>1.5541191032870307</v>
      </c>
      <c r="M72" s="47">
        <f t="shared" si="20"/>
        <v>1031243.8799999999</v>
      </c>
      <c r="N72" s="35">
        <f>M72/M75*100</f>
        <v>11.323869908383568</v>
      </c>
      <c r="O72" s="7"/>
      <c r="P72" s="28"/>
      <c r="Q72" s="9"/>
      <c r="R72" s="9"/>
      <c r="T72" s="24"/>
      <c r="U72" s="21"/>
      <c r="W72" s="21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</row>
    <row r="73" spans="1:42" ht="12">
      <c r="A73" s="75"/>
      <c r="B73" s="46" t="s">
        <v>12</v>
      </c>
      <c r="C73" s="34">
        <v>76</v>
      </c>
      <c r="D73" s="35">
        <f>C73/C75*100</f>
        <v>0.36237066704810944</v>
      </c>
      <c r="E73" s="47">
        <v>487174.78</v>
      </c>
      <c r="F73" s="35">
        <f>E73/E75*100</f>
        <v>8.288617186814443</v>
      </c>
      <c r="G73" s="34">
        <v>26</v>
      </c>
      <c r="H73" s="35">
        <f>G73/G75*100</f>
        <v>3.0952380952380953</v>
      </c>
      <c r="I73" s="47">
        <v>183458.75</v>
      </c>
      <c r="J73" s="35">
        <f>I73/I75*100</f>
        <v>5.681282265906768</v>
      </c>
      <c r="K73" s="34">
        <f t="shared" si="19"/>
        <v>102</v>
      </c>
      <c r="L73" s="35">
        <f>K73/K75*100</f>
        <v>0.46761105762618616</v>
      </c>
      <c r="M73" s="47">
        <f t="shared" si="20"/>
        <v>670633.53</v>
      </c>
      <c r="N73" s="35">
        <f>M73/M75*100</f>
        <v>7.36408428423357</v>
      </c>
      <c r="O73" s="7"/>
      <c r="P73" s="28"/>
      <c r="Q73" s="9"/>
      <c r="R73" s="9"/>
      <c r="T73" s="24"/>
      <c r="U73" s="21"/>
      <c r="W73" s="21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</row>
    <row r="74" spans="1:42" ht="12">
      <c r="A74" s="75"/>
      <c r="B74" s="48" t="s">
        <v>13</v>
      </c>
      <c r="C74" s="36">
        <v>18</v>
      </c>
      <c r="D74" s="37">
        <f>C74/C75*100</f>
        <v>0.0858246316692891</v>
      </c>
      <c r="E74" s="49">
        <v>364775.75</v>
      </c>
      <c r="F74" s="37">
        <f>E74/E75*100</f>
        <v>6.2061639372693485</v>
      </c>
      <c r="G74" s="36">
        <v>52</v>
      </c>
      <c r="H74" s="37">
        <f>G74/G75*100</f>
        <v>6.190476190476191</v>
      </c>
      <c r="I74" s="49">
        <v>2551313.71</v>
      </c>
      <c r="J74" s="37">
        <f>I74/I75*100</f>
        <v>79.00813308380114</v>
      </c>
      <c r="K74" s="34">
        <f t="shared" si="19"/>
        <v>70</v>
      </c>
      <c r="L74" s="37">
        <f>K74/K75*100</f>
        <v>0.3209095493513043</v>
      </c>
      <c r="M74" s="49">
        <f t="shared" si="20"/>
        <v>2916089.46</v>
      </c>
      <c r="N74" s="37">
        <f>M74/M75*100</f>
        <v>32.02095869528795</v>
      </c>
      <c r="O74" s="7"/>
      <c r="P74" s="28"/>
      <c r="Q74" s="9"/>
      <c r="R74" s="9"/>
      <c r="T74" s="24"/>
      <c r="U74" s="21"/>
      <c r="W74" s="21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</row>
    <row r="75" spans="1:42" ht="12">
      <c r="A75" s="76"/>
      <c r="B75" s="50" t="s">
        <v>14</v>
      </c>
      <c r="C75" s="39">
        <f aca="true" t="shared" si="21" ref="C75:N75">SUM(C66:C74)</f>
        <v>20973</v>
      </c>
      <c r="D75" s="38">
        <f t="shared" si="21"/>
        <v>100</v>
      </c>
      <c r="E75" s="52">
        <f t="shared" si="21"/>
        <v>5877636.390000001</v>
      </c>
      <c r="F75" s="38">
        <f t="shared" si="21"/>
        <v>100</v>
      </c>
      <c r="G75" s="39">
        <f t="shared" si="21"/>
        <v>840</v>
      </c>
      <c r="H75" s="38">
        <f t="shared" si="21"/>
        <v>100.00000000000001</v>
      </c>
      <c r="I75" s="52">
        <f t="shared" si="21"/>
        <v>3229178.58</v>
      </c>
      <c r="J75" s="38">
        <f t="shared" si="21"/>
        <v>100</v>
      </c>
      <c r="K75" s="39">
        <f t="shared" si="21"/>
        <v>21813</v>
      </c>
      <c r="L75" s="38">
        <f t="shared" si="21"/>
        <v>100.00000000000001</v>
      </c>
      <c r="M75" s="52">
        <f t="shared" si="21"/>
        <v>9106814.969999999</v>
      </c>
      <c r="N75" s="38">
        <f t="shared" si="21"/>
        <v>100</v>
      </c>
      <c r="O75" s="7"/>
      <c r="P75" s="28"/>
      <c r="Q75" s="9"/>
      <c r="R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</row>
    <row r="76" spans="1:42" ht="12" customHeight="1">
      <c r="A76" s="74" t="s">
        <v>53</v>
      </c>
      <c r="B76" s="44" t="s">
        <v>4</v>
      </c>
      <c r="C76" s="32">
        <v>9742</v>
      </c>
      <c r="D76" s="33">
        <f>C76/C85*100</f>
        <v>26.178319987101627</v>
      </c>
      <c r="E76" s="45">
        <v>705653.59</v>
      </c>
      <c r="F76" s="33">
        <f>E76/E85*100</f>
        <v>7.136092152378712</v>
      </c>
      <c r="G76" s="32">
        <v>228</v>
      </c>
      <c r="H76" s="33">
        <f>G76/G85*100</f>
        <v>17.259651778955337</v>
      </c>
      <c r="I76" s="45">
        <v>13658.48</v>
      </c>
      <c r="J76" s="33">
        <f>I76/I85*100</f>
        <v>0.6431874060929001</v>
      </c>
      <c r="K76" s="32">
        <f>C76+G76</f>
        <v>9970</v>
      </c>
      <c r="L76" s="33">
        <f>K76/K85*100</f>
        <v>25.87258336577138</v>
      </c>
      <c r="M76" s="45">
        <f>E76+I76</f>
        <v>719312.07</v>
      </c>
      <c r="N76" s="33">
        <f>M76/M85*100</f>
        <v>5.98824051507881</v>
      </c>
      <c r="O76" s="7"/>
      <c r="P76" s="28"/>
      <c r="Q76" s="9"/>
      <c r="R76" s="9"/>
      <c r="U76" s="21"/>
      <c r="W76" s="21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</row>
    <row r="77" spans="1:42" ht="12">
      <c r="A77" s="75"/>
      <c r="B77" s="46" t="s">
        <v>6</v>
      </c>
      <c r="C77" s="34">
        <v>19022</v>
      </c>
      <c r="D77" s="35">
        <f>C77/C85*100</f>
        <v>51.11517170957167</v>
      </c>
      <c r="E77" s="47">
        <v>2475479.51</v>
      </c>
      <c r="F77" s="35">
        <f>E77/E85*100</f>
        <v>25.033883700195304</v>
      </c>
      <c r="G77" s="34">
        <v>299</v>
      </c>
      <c r="H77" s="35">
        <f>G77/G85*100</f>
        <v>22.63436790310371</v>
      </c>
      <c r="I77" s="47">
        <v>44175.63</v>
      </c>
      <c r="J77" s="35">
        <f>I77/I85*100</f>
        <v>2.0802614106562154</v>
      </c>
      <c r="K77" s="34">
        <f aca="true" t="shared" si="22" ref="K77:K84">C77+G77</f>
        <v>19321</v>
      </c>
      <c r="L77" s="35">
        <f>K77/K85*100</f>
        <v>50.13883482548332</v>
      </c>
      <c r="M77" s="47">
        <f aca="true" t="shared" si="23" ref="M77:M84">E77+I77</f>
        <v>2519655.1399999997</v>
      </c>
      <c r="N77" s="35">
        <f>M77/M85*100</f>
        <v>20.976015310537708</v>
      </c>
      <c r="O77" s="7"/>
      <c r="P77" s="28"/>
      <c r="Q77" s="9"/>
      <c r="R77" s="9"/>
      <c r="U77" s="21"/>
      <c r="W77" s="21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</row>
    <row r="78" spans="1:42" ht="12">
      <c r="A78" s="75"/>
      <c r="B78" s="46" t="s">
        <v>7</v>
      </c>
      <c r="C78" s="34">
        <v>3722</v>
      </c>
      <c r="D78" s="35">
        <f>C78/C85*100</f>
        <v>10.001612296447574</v>
      </c>
      <c r="E78" s="47">
        <v>890552.45</v>
      </c>
      <c r="F78" s="35">
        <f>E78/E85*100</f>
        <v>9.005926476936985</v>
      </c>
      <c r="G78" s="34">
        <v>159</v>
      </c>
      <c r="H78" s="35">
        <f>G78/G85*100</f>
        <v>12.036336109008328</v>
      </c>
      <c r="I78" s="47">
        <v>38881.83</v>
      </c>
      <c r="J78" s="35">
        <f>I78/I85*100</f>
        <v>1.8309726544860854</v>
      </c>
      <c r="K78" s="34">
        <f t="shared" si="22"/>
        <v>3881</v>
      </c>
      <c r="L78" s="35">
        <f>K78/K85*100</f>
        <v>10.071363695341896</v>
      </c>
      <c r="M78" s="47">
        <f t="shared" si="23"/>
        <v>929434.2799999999</v>
      </c>
      <c r="N78" s="35">
        <f>M78/M85*100</f>
        <v>7.73749842901858</v>
      </c>
      <c r="O78" s="7"/>
      <c r="P78" s="28"/>
      <c r="Q78" s="9"/>
      <c r="R78" s="9"/>
      <c r="U78" s="21"/>
      <c r="W78" s="21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</row>
    <row r="79" spans="1:42" ht="12">
      <c r="A79" s="75"/>
      <c r="B79" s="46" t="s">
        <v>8</v>
      </c>
      <c r="C79" s="34">
        <v>1924</v>
      </c>
      <c r="D79" s="35">
        <f>C79/C85*100</f>
        <v>5.170097275219003</v>
      </c>
      <c r="E79" s="47">
        <v>721624.67</v>
      </c>
      <c r="F79" s="35">
        <f>E79/E85*100</f>
        <v>7.29760355155265</v>
      </c>
      <c r="G79" s="34">
        <v>180</v>
      </c>
      <c r="H79" s="35">
        <f>G79/G85*100</f>
        <v>13.626040878122634</v>
      </c>
      <c r="I79" s="47">
        <v>69569.25</v>
      </c>
      <c r="J79" s="35">
        <f>I79/I85*100</f>
        <v>3.2760647928121207</v>
      </c>
      <c r="K79" s="34">
        <f t="shared" si="22"/>
        <v>2104</v>
      </c>
      <c r="L79" s="35">
        <f>K79/K85*100</f>
        <v>5.459971454521863</v>
      </c>
      <c r="M79" s="47">
        <f t="shared" si="23"/>
        <v>791193.92</v>
      </c>
      <c r="N79" s="35">
        <f>M79/M85*100</f>
        <v>6.5866536717895245</v>
      </c>
      <c r="O79" s="7"/>
      <c r="P79" s="28"/>
      <c r="Q79" s="9"/>
      <c r="R79" s="9"/>
      <c r="U79" s="21"/>
      <c r="W79" s="21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</row>
    <row r="80" spans="1:42" ht="12">
      <c r="A80" s="75"/>
      <c r="B80" s="46" t="s">
        <v>9</v>
      </c>
      <c r="C80" s="34">
        <v>1285</v>
      </c>
      <c r="D80" s="35">
        <f>C80/C85*100</f>
        <v>3.453001558553233</v>
      </c>
      <c r="E80" s="47">
        <v>893729.48</v>
      </c>
      <c r="F80" s="35">
        <f>E80/E85*100</f>
        <v>9.038054959201025</v>
      </c>
      <c r="G80" s="34">
        <v>171</v>
      </c>
      <c r="H80" s="35">
        <f>G80/G85*100</f>
        <v>12.944738834216501</v>
      </c>
      <c r="I80" s="47">
        <v>121664.39</v>
      </c>
      <c r="J80" s="35">
        <f>I80/I85*100</f>
        <v>5.729261485756466</v>
      </c>
      <c r="K80" s="34">
        <f t="shared" si="22"/>
        <v>1456</v>
      </c>
      <c r="L80" s="35">
        <f>K80/K85*100</f>
        <v>3.778383287920073</v>
      </c>
      <c r="M80" s="47">
        <f t="shared" si="23"/>
        <v>1015393.87</v>
      </c>
      <c r="N80" s="35">
        <f>M80/M85*100</f>
        <v>8.453108135800735</v>
      </c>
      <c r="O80" s="7"/>
      <c r="P80" s="28"/>
      <c r="Q80" s="9"/>
      <c r="R80" s="9"/>
      <c r="U80" s="21"/>
      <c r="W80" s="21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</row>
    <row r="81" spans="1:42" ht="12">
      <c r="A81" s="75"/>
      <c r="B81" s="46" t="s">
        <v>10</v>
      </c>
      <c r="C81" s="34">
        <v>808</v>
      </c>
      <c r="D81" s="35">
        <f>C81/C85*100</f>
        <v>2.171225882732305</v>
      </c>
      <c r="E81" s="47">
        <v>1133179.65</v>
      </c>
      <c r="F81" s="35">
        <f>E81/E85*100</f>
        <v>11.459552565445398</v>
      </c>
      <c r="G81" s="34">
        <v>142</v>
      </c>
      <c r="H81" s="35">
        <f>G81/G85*100</f>
        <v>10.749432248296745</v>
      </c>
      <c r="I81" s="47">
        <v>197485.26</v>
      </c>
      <c r="J81" s="35">
        <f>I81/I85*100</f>
        <v>9.299719450552475</v>
      </c>
      <c r="K81" s="34">
        <f t="shared" si="22"/>
        <v>950</v>
      </c>
      <c r="L81" s="35">
        <f>K81/K85*100</f>
        <v>2.465291293629168</v>
      </c>
      <c r="M81" s="47">
        <f t="shared" si="23"/>
        <v>1330664.91</v>
      </c>
      <c r="N81" s="35">
        <f>M81/M85*100</f>
        <v>11.077725313375735</v>
      </c>
      <c r="O81" s="7"/>
      <c r="P81" s="28"/>
      <c r="Q81" s="9"/>
      <c r="R81" s="9"/>
      <c r="U81" s="21"/>
      <c r="W81" s="21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</row>
    <row r="82" spans="1:42" ht="12">
      <c r="A82" s="75"/>
      <c r="B82" s="46" t="s">
        <v>11</v>
      </c>
      <c r="C82" s="34">
        <v>543</v>
      </c>
      <c r="D82" s="35">
        <f>C82/C85*100</f>
        <v>1.459128285054012</v>
      </c>
      <c r="E82" s="47">
        <v>1612457.72</v>
      </c>
      <c r="F82" s="35">
        <f>E82/E85*100</f>
        <v>16.30636766367825</v>
      </c>
      <c r="G82" s="34">
        <v>87</v>
      </c>
      <c r="H82" s="35">
        <f>G82/G85*100</f>
        <v>6.585919757759273</v>
      </c>
      <c r="I82" s="47">
        <v>264870.47</v>
      </c>
      <c r="J82" s="35">
        <f>I82/I85*100</f>
        <v>12.472936267425606</v>
      </c>
      <c r="K82" s="34">
        <f t="shared" si="22"/>
        <v>630</v>
      </c>
      <c r="L82" s="35">
        <f>K82/K85*100</f>
        <v>1.6348773841961852</v>
      </c>
      <c r="M82" s="47">
        <f t="shared" si="23"/>
        <v>1877328.19</v>
      </c>
      <c r="N82" s="35">
        <f>M82/M85*100</f>
        <v>15.62867244457273</v>
      </c>
      <c r="O82" s="7"/>
      <c r="P82" s="28"/>
      <c r="Q82" s="9"/>
      <c r="R82" s="9"/>
      <c r="U82" s="21"/>
      <c r="W82" s="21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</row>
    <row r="83" spans="1:42" ht="12">
      <c r="A83" s="75"/>
      <c r="B83" s="46" t="s">
        <v>12</v>
      </c>
      <c r="C83" s="34">
        <v>138</v>
      </c>
      <c r="D83" s="35">
        <f>C83/C85*100</f>
        <v>0.3708281829419036</v>
      </c>
      <c r="E83" s="47">
        <v>907355.76</v>
      </c>
      <c r="F83" s="35">
        <f>E83/E85*100</f>
        <v>9.175854002743218</v>
      </c>
      <c r="G83" s="34">
        <v>23</v>
      </c>
      <c r="H83" s="35">
        <f>G83/G85*100</f>
        <v>1.7411052233156699</v>
      </c>
      <c r="I83" s="47">
        <v>158720.73</v>
      </c>
      <c r="J83" s="35">
        <f>I83/I85*100</f>
        <v>7.4742705353649574</v>
      </c>
      <c r="K83" s="34">
        <f t="shared" si="22"/>
        <v>161</v>
      </c>
      <c r="L83" s="35">
        <f>K83/K85*100</f>
        <v>0.4178019981834696</v>
      </c>
      <c r="M83" s="47">
        <f t="shared" si="23"/>
        <v>1066076.49</v>
      </c>
      <c r="N83" s="35">
        <f>M83/M85*100</f>
        <v>8.875038659633518</v>
      </c>
      <c r="O83" s="7"/>
      <c r="P83" s="28"/>
      <c r="Q83" s="9"/>
      <c r="R83" s="9"/>
      <c r="U83" s="21"/>
      <c r="W83" s="21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</row>
    <row r="84" spans="1:42" ht="12">
      <c r="A84" s="75"/>
      <c r="B84" s="48" t="s">
        <v>13</v>
      </c>
      <c r="C84" s="36">
        <v>30</v>
      </c>
      <c r="D84" s="37">
        <f>C84/C85*100</f>
        <v>0.08061482237867469</v>
      </c>
      <c r="E84" s="49">
        <v>548482.83</v>
      </c>
      <c r="F84" s="37">
        <f>E84/E85*100</f>
        <v>5.546664927868456</v>
      </c>
      <c r="G84" s="36">
        <v>32</v>
      </c>
      <c r="H84" s="37">
        <f>G84/G85*100</f>
        <v>2.4224072672218018</v>
      </c>
      <c r="I84" s="49">
        <v>1214535.44</v>
      </c>
      <c r="J84" s="37">
        <f>I84/I85*100</f>
        <v>57.193325996853176</v>
      </c>
      <c r="K84" s="34">
        <f t="shared" si="22"/>
        <v>62</v>
      </c>
      <c r="L84" s="37">
        <f>K84/K85*100</f>
        <v>0.16089269495264047</v>
      </c>
      <c r="M84" s="49">
        <f t="shared" si="23"/>
        <v>1763018.27</v>
      </c>
      <c r="N84" s="37">
        <f>M84/M85*100</f>
        <v>14.677047520192668</v>
      </c>
      <c r="O84" s="7"/>
      <c r="P84" s="28"/>
      <c r="Q84" s="9"/>
      <c r="R84" s="9"/>
      <c r="U84" s="21"/>
      <c r="W84" s="21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</row>
    <row r="85" spans="1:42" ht="12">
      <c r="A85" s="76"/>
      <c r="B85" s="50" t="s">
        <v>14</v>
      </c>
      <c r="C85" s="32">
        <f aca="true" t="shared" si="24" ref="C85:N85">SUM(C76:C84)</f>
        <v>37214</v>
      </c>
      <c r="D85" s="38">
        <f t="shared" si="24"/>
        <v>100.00000000000001</v>
      </c>
      <c r="E85" s="51">
        <f t="shared" si="24"/>
        <v>9888515.66</v>
      </c>
      <c r="F85" s="38">
        <f t="shared" si="24"/>
        <v>100</v>
      </c>
      <c r="G85" s="39">
        <f t="shared" si="24"/>
        <v>1321</v>
      </c>
      <c r="H85" s="38">
        <f t="shared" si="24"/>
        <v>100</v>
      </c>
      <c r="I85" s="51">
        <f t="shared" si="24"/>
        <v>2123561.48</v>
      </c>
      <c r="J85" s="38">
        <f t="shared" si="24"/>
        <v>100</v>
      </c>
      <c r="K85" s="39">
        <f t="shared" si="24"/>
        <v>38535</v>
      </c>
      <c r="L85" s="38">
        <f t="shared" si="24"/>
        <v>100</v>
      </c>
      <c r="M85" s="51">
        <f t="shared" si="24"/>
        <v>12012077.139999999</v>
      </c>
      <c r="N85" s="38">
        <f t="shared" si="24"/>
        <v>100.00000000000001</v>
      </c>
      <c r="O85" s="7"/>
      <c r="P85" s="28"/>
      <c r="Q85" s="9"/>
      <c r="R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</row>
    <row r="86" spans="1:42" ht="12" customHeight="1">
      <c r="A86" s="74" t="s">
        <v>54</v>
      </c>
      <c r="B86" s="44" t="s">
        <v>4</v>
      </c>
      <c r="C86" s="32">
        <v>8733</v>
      </c>
      <c r="D86" s="33">
        <f>C86/C95*100</f>
        <v>8.711482637884425</v>
      </c>
      <c r="E86" s="45">
        <v>570190.77</v>
      </c>
      <c r="F86" s="33">
        <f>E86/E95*100</f>
        <v>1.6562384561041346</v>
      </c>
      <c r="G86" s="32">
        <v>518</v>
      </c>
      <c r="H86" s="33">
        <f>G86/G95*100</f>
        <v>18.061366806136682</v>
      </c>
      <c r="I86" s="45">
        <v>17461.25</v>
      </c>
      <c r="J86" s="33">
        <f>I86/I95*100</f>
        <v>0.2325836039405021</v>
      </c>
      <c r="K86" s="32">
        <f>C86+G86</f>
        <v>9251</v>
      </c>
      <c r="L86" s="33">
        <f>K86/K95*100</f>
        <v>8.971536633855404</v>
      </c>
      <c r="M86" s="45">
        <f>E86+I86</f>
        <v>587652.02</v>
      </c>
      <c r="N86" s="33">
        <f>M86/M95*100</f>
        <v>1.4013613391787685</v>
      </c>
      <c r="O86" s="7"/>
      <c r="P86" s="28"/>
      <c r="Q86" s="9"/>
      <c r="R86" s="9"/>
      <c r="U86" s="21"/>
      <c r="W86" s="21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</row>
    <row r="87" spans="1:42" ht="12">
      <c r="A87" s="75"/>
      <c r="B87" s="46" t="s">
        <v>6</v>
      </c>
      <c r="C87" s="34">
        <v>59930</v>
      </c>
      <c r="D87" s="35">
        <f>C87/C95*100</f>
        <v>59.78233762606362</v>
      </c>
      <c r="E87" s="47">
        <v>8771566.68</v>
      </c>
      <c r="F87" s="35">
        <f>E87/E95*100</f>
        <v>25.478851675725423</v>
      </c>
      <c r="G87" s="34">
        <v>489</v>
      </c>
      <c r="H87" s="35">
        <f>G87/G95*100</f>
        <v>17.05020920502092</v>
      </c>
      <c r="I87" s="47">
        <v>74092.64</v>
      </c>
      <c r="J87" s="35">
        <f>I87/I95*100</f>
        <v>0.9869129207053449</v>
      </c>
      <c r="K87" s="34">
        <f aca="true" t="shared" si="25" ref="K87:K94">C87+G87</f>
        <v>60419</v>
      </c>
      <c r="L87" s="35">
        <f>K87/K95*100</f>
        <v>58.59380303544586</v>
      </c>
      <c r="M87" s="47">
        <f aca="true" t="shared" si="26" ref="M87:M94">E87+I87</f>
        <v>8845659.32</v>
      </c>
      <c r="N87" s="35">
        <f>M87/M95*100</f>
        <v>21.09405663337013</v>
      </c>
      <c r="O87" s="7"/>
      <c r="P87" s="28"/>
      <c r="Q87" s="9"/>
      <c r="R87" s="9"/>
      <c r="U87" s="21"/>
      <c r="W87" s="21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</row>
    <row r="88" spans="1:42" ht="12">
      <c r="A88" s="75"/>
      <c r="B88" s="46" t="s">
        <v>7</v>
      </c>
      <c r="C88" s="34">
        <v>15721</v>
      </c>
      <c r="D88" s="35">
        <f>C88/C95*100</f>
        <v>15.682264805929355</v>
      </c>
      <c r="E88" s="47">
        <v>3684215.96</v>
      </c>
      <c r="F88" s="35">
        <f>E88/E95*100</f>
        <v>10.7015765154259</v>
      </c>
      <c r="G88" s="34">
        <v>347</v>
      </c>
      <c r="H88" s="35">
        <f>G88/G95*100</f>
        <v>12.09902370990237</v>
      </c>
      <c r="I88" s="47">
        <v>84314.37</v>
      </c>
      <c r="J88" s="35">
        <f>I88/I95*100</f>
        <v>1.123066220263323</v>
      </c>
      <c r="K88" s="34">
        <f t="shared" si="25"/>
        <v>16068</v>
      </c>
      <c r="L88" s="35">
        <f>K88/K95*100</f>
        <v>15.582601949279931</v>
      </c>
      <c r="M88" s="47">
        <f t="shared" si="26"/>
        <v>3768530.33</v>
      </c>
      <c r="N88" s="35">
        <f>M88/M95*100</f>
        <v>8.98673454740206</v>
      </c>
      <c r="O88" s="7"/>
      <c r="P88" s="28"/>
      <c r="Q88" s="9"/>
      <c r="R88" s="9"/>
      <c r="U88" s="21"/>
      <c r="W88" s="21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</row>
    <row r="89" spans="1:42" ht="12">
      <c r="A89" s="75"/>
      <c r="B89" s="46" t="s">
        <v>8</v>
      </c>
      <c r="C89" s="34">
        <v>6753</v>
      </c>
      <c r="D89" s="35">
        <f>C89/C95*100</f>
        <v>6.73636118786597</v>
      </c>
      <c r="E89" s="47">
        <v>2524103.96</v>
      </c>
      <c r="F89" s="35">
        <f>E89/E95*100</f>
        <v>7.331788351741878</v>
      </c>
      <c r="G89" s="34">
        <v>345</v>
      </c>
      <c r="H89" s="35">
        <f>G89/G95*100</f>
        <v>12.02928870292887</v>
      </c>
      <c r="I89" s="47">
        <v>134582.75</v>
      </c>
      <c r="J89" s="35">
        <f>I89/I95*100</f>
        <v>1.7926403334940857</v>
      </c>
      <c r="K89" s="34">
        <f t="shared" si="25"/>
        <v>7098</v>
      </c>
      <c r="L89" s="35">
        <f>K89/K95*100</f>
        <v>6.883576589245018</v>
      </c>
      <c r="M89" s="47">
        <f t="shared" si="26"/>
        <v>2658686.71</v>
      </c>
      <c r="N89" s="35">
        <f>M89/M95*100</f>
        <v>6.340113947676712</v>
      </c>
      <c r="O89" s="7"/>
      <c r="P89" s="28"/>
      <c r="Q89" s="9"/>
      <c r="R89" s="9"/>
      <c r="U89" s="21"/>
      <c r="W89" s="21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</row>
    <row r="90" spans="1:42" ht="12">
      <c r="A90" s="75"/>
      <c r="B90" s="46" t="s">
        <v>9</v>
      </c>
      <c r="C90" s="34">
        <v>4134</v>
      </c>
      <c r="D90" s="35">
        <f>C90/C95*100</f>
        <v>4.123814178977925</v>
      </c>
      <c r="E90" s="47">
        <v>2894352.82</v>
      </c>
      <c r="F90" s="35">
        <f>E90/E95*100</f>
        <v>8.40725367409481</v>
      </c>
      <c r="G90" s="34">
        <v>435</v>
      </c>
      <c r="H90" s="35">
        <f>G90/G95*100</f>
        <v>15.167364016736402</v>
      </c>
      <c r="I90" s="47">
        <v>313631.36</v>
      </c>
      <c r="J90" s="35">
        <f>I90/I95*100</f>
        <v>4.177565295586572</v>
      </c>
      <c r="K90" s="34">
        <f t="shared" si="25"/>
        <v>4569</v>
      </c>
      <c r="L90" s="35">
        <f>K90/K95*100</f>
        <v>4.430975124860592</v>
      </c>
      <c r="M90" s="47">
        <f t="shared" si="26"/>
        <v>3207984.1799999997</v>
      </c>
      <c r="N90" s="35">
        <f>M90/M95*100</f>
        <v>7.650012002935178</v>
      </c>
      <c r="O90" s="7"/>
      <c r="P90" s="28"/>
      <c r="Q90" s="9"/>
      <c r="R90" s="9"/>
      <c r="U90" s="21"/>
      <c r="W90" s="21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</row>
    <row r="91" spans="1:42" ht="12">
      <c r="A91" s="75"/>
      <c r="B91" s="46" t="s">
        <v>10</v>
      </c>
      <c r="C91" s="34">
        <v>2532</v>
      </c>
      <c r="D91" s="35">
        <f>C91/C95*100</f>
        <v>2.5257613694175385</v>
      </c>
      <c r="E91" s="47">
        <v>3547600.78</v>
      </c>
      <c r="F91" s="35">
        <f>E91/E95*100</f>
        <v>10.304749125877683</v>
      </c>
      <c r="G91" s="34">
        <v>321</v>
      </c>
      <c r="H91" s="35">
        <f>G91/G95*100</f>
        <v>11.192468619246862</v>
      </c>
      <c r="I91" s="47">
        <v>452541.59</v>
      </c>
      <c r="J91" s="35">
        <f>I91/I95*100</f>
        <v>6.02784760169891</v>
      </c>
      <c r="K91" s="34">
        <f t="shared" si="25"/>
        <v>2853</v>
      </c>
      <c r="L91" s="35">
        <f>K91/K95*100</f>
        <v>2.7668137516365223</v>
      </c>
      <c r="M91" s="47">
        <f t="shared" si="26"/>
        <v>4000142.3699999996</v>
      </c>
      <c r="N91" s="35">
        <f>M91/M95*100</f>
        <v>9.539054878989326</v>
      </c>
      <c r="O91" s="7"/>
      <c r="P91" s="28"/>
      <c r="Q91" s="9"/>
      <c r="R91" s="9"/>
      <c r="U91" s="21"/>
      <c r="W91" s="21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</row>
    <row r="92" spans="1:42" ht="12">
      <c r="A92" s="75"/>
      <c r="B92" s="46" t="s">
        <v>11</v>
      </c>
      <c r="C92" s="34">
        <v>1744</v>
      </c>
      <c r="D92" s="35">
        <f>C92/C95*100</f>
        <v>1.7397029337536285</v>
      </c>
      <c r="E92" s="47">
        <v>5371446.66</v>
      </c>
      <c r="F92" s="35">
        <f>E92/E95*100</f>
        <v>15.602491291123687</v>
      </c>
      <c r="G92" s="34">
        <v>234</v>
      </c>
      <c r="H92" s="35">
        <f>G92/G95*100</f>
        <v>8.158995815899582</v>
      </c>
      <c r="I92" s="47">
        <v>734253.44</v>
      </c>
      <c r="J92" s="35">
        <f>I92/I95*100</f>
        <v>9.780245473887103</v>
      </c>
      <c r="K92" s="34">
        <f t="shared" si="25"/>
        <v>1978</v>
      </c>
      <c r="L92" s="35">
        <f>K92/K95*100</f>
        <v>1.9182466178538526</v>
      </c>
      <c r="M92" s="47">
        <f t="shared" si="26"/>
        <v>6105700.1</v>
      </c>
      <c r="N92" s="35">
        <f>M92/M95*100</f>
        <v>14.560133850573575</v>
      </c>
      <c r="O92" s="7"/>
      <c r="P92" s="28"/>
      <c r="Q92" s="9"/>
      <c r="R92" s="9"/>
      <c r="U92" s="21"/>
      <c r="W92" s="21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</row>
    <row r="93" spans="1:42" ht="12">
      <c r="A93" s="75"/>
      <c r="B93" s="46" t="s">
        <v>12</v>
      </c>
      <c r="C93" s="34">
        <v>507</v>
      </c>
      <c r="D93" s="35">
        <f>C93/C95*100</f>
        <v>0.5057507955350286</v>
      </c>
      <c r="E93" s="47">
        <v>3415762.47</v>
      </c>
      <c r="F93" s="35">
        <f>E93/E95*100</f>
        <v>9.921797155242</v>
      </c>
      <c r="G93" s="34">
        <v>86</v>
      </c>
      <c r="H93" s="35">
        <f>G93/G95*100</f>
        <v>2.9986052998605297</v>
      </c>
      <c r="I93" s="47">
        <v>607561.09</v>
      </c>
      <c r="J93" s="35">
        <f>I93/I95*100</f>
        <v>8.092705157203506</v>
      </c>
      <c r="K93" s="34">
        <f t="shared" si="25"/>
        <v>593</v>
      </c>
      <c r="L93" s="35">
        <f>K93/K95*100</f>
        <v>0.5750860689521408</v>
      </c>
      <c r="M93" s="47">
        <f t="shared" si="26"/>
        <v>4023323.56</v>
      </c>
      <c r="N93" s="35">
        <f>M93/M95*100</f>
        <v>9.59433457233941</v>
      </c>
      <c r="O93" s="7"/>
      <c r="P93" s="28"/>
      <c r="Q93" s="9"/>
      <c r="R93" s="9"/>
      <c r="U93" s="21"/>
      <c r="W93" s="21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</row>
    <row r="94" spans="1:42" ht="12">
      <c r="A94" s="75"/>
      <c r="B94" s="48" t="s">
        <v>13</v>
      </c>
      <c r="C94" s="36">
        <v>193</v>
      </c>
      <c r="D94" s="37">
        <f>C94/C95*100</f>
        <v>0.1925244645725059</v>
      </c>
      <c r="E94" s="49">
        <v>3647612.38</v>
      </c>
      <c r="F94" s="37">
        <f>E94/E95*100</f>
        <v>10.595253754664474</v>
      </c>
      <c r="G94" s="36">
        <v>93</v>
      </c>
      <c r="H94" s="37">
        <f>G94/G95*100</f>
        <v>3.2426778242677825</v>
      </c>
      <c r="I94" s="49">
        <v>5089076.96</v>
      </c>
      <c r="J94" s="37">
        <f>I94/I95*100</f>
        <v>67.78643339322066</v>
      </c>
      <c r="K94" s="34">
        <f t="shared" si="25"/>
        <v>286</v>
      </c>
      <c r="L94" s="37">
        <f>K94/K95*100</f>
        <v>0.27736022887067835</v>
      </c>
      <c r="M94" s="49">
        <f t="shared" si="26"/>
        <v>8736689.34</v>
      </c>
      <c r="N94" s="37">
        <f>M94/M95*100</f>
        <v>20.834198227534845</v>
      </c>
      <c r="O94" s="7"/>
      <c r="P94" s="28"/>
      <c r="Q94" s="9"/>
      <c r="R94" s="9"/>
      <c r="U94" s="21"/>
      <c r="W94" s="21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</row>
    <row r="95" spans="1:42" ht="12">
      <c r="A95" s="76"/>
      <c r="B95" s="50" t="s">
        <v>14</v>
      </c>
      <c r="C95" s="32">
        <f aca="true" t="shared" si="27" ref="C95:N95">SUM(C86:C94)</f>
        <v>100247</v>
      </c>
      <c r="D95" s="38">
        <f t="shared" si="27"/>
        <v>99.99999999999999</v>
      </c>
      <c r="E95" s="51">
        <f t="shared" si="27"/>
        <v>34426852.480000004</v>
      </c>
      <c r="F95" s="38">
        <f t="shared" si="27"/>
        <v>99.99999999999999</v>
      </c>
      <c r="G95" s="39">
        <f t="shared" si="27"/>
        <v>2868</v>
      </c>
      <c r="H95" s="38">
        <f t="shared" si="27"/>
        <v>100.00000000000001</v>
      </c>
      <c r="I95" s="51">
        <f t="shared" si="27"/>
        <v>7507515.449999999</v>
      </c>
      <c r="J95" s="38">
        <f t="shared" si="27"/>
        <v>100</v>
      </c>
      <c r="K95" s="39">
        <f t="shared" si="27"/>
        <v>103115</v>
      </c>
      <c r="L95" s="38">
        <f t="shared" si="27"/>
        <v>100.00000000000001</v>
      </c>
      <c r="M95" s="51">
        <f t="shared" si="27"/>
        <v>41934367.93</v>
      </c>
      <c r="N95" s="38">
        <f t="shared" si="27"/>
        <v>100</v>
      </c>
      <c r="O95" s="7"/>
      <c r="P95" s="28"/>
      <c r="Q95" s="9"/>
      <c r="R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</row>
    <row r="96" spans="1:42" ht="12" customHeight="1">
      <c r="A96" s="74" t="s">
        <v>55</v>
      </c>
      <c r="B96" s="44" t="s">
        <v>4</v>
      </c>
      <c r="C96" s="32">
        <v>5034</v>
      </c>
      <c r="D96" s="33">
        <f>C96/C105*100</f>
        <v>21.4559713579405</v>
      </c>
      <c r="E96" s="45">
        <v>363063.68</v>
      </c>
      <c r="F96" s="33">
        <f>E96/E105*100</f>
        <v>6.267666172685113</v>
      </c>
      <c r="G96" s="32">
        <v>121</v>
      </c>
      <c r="H96" s="33">
        <f>G96/G105*100</f>
        <v>16.307277628032345</v>
      </c>
      <c r="I96" s="45">
        <v>6443.48</v>
      </c>
      <c r="J96" s="33">
        <f>I96/I105*100</f>
        <v>0.7323815764526277</v>
      </c>
      <c r="K96" s="32">
        <f>C96+G96</f>
        <v>5155</v>
      </c>
      <c r="L96" s="33">
        <f>K96/K105*100</f>
        <v>21.29813254007602</v>
      </c>
      <c r="M96" s="45">
        <f>E96+I96</f>
        <v>369507.16</v>
      </c>
      <c r="N96" s="33">
        <f>M96/M105*100</f>
        <v>5.537808609180809</v>
      </c>
      <c r="O96" s="7"/>
      <c r="P96" s="28"/>
      <c r="Q96" s="9"/>
      <c r="R96" s="9"/>
      <c r="U96" s="21"/>
      <c r="W96" s="21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</row>
    <row r="97" spans="1:42" ht="12">
      <c r="A97" s="75"/>
      <c r="B97" s="46" t="s">
        <v>6</v>
      </c>
      <c r="C97" s="34">
        <v>12585</v>
      </c>
      <c r="D97" s="35">
        <f>C97/C105*100</f>
        <v>53.639928394851246</v>
      </c>
      <c r="E97" s="47">
        <v>1651555.24</v>
      </c>
      <c r="F97" s="35">
        <f>E97/E105*100</f>
        <v>28.511243289521122</v>
      </c>
      <c r="G97" s="34">
        <v>163</v>
      </c>
      <c r="H97" s="35">
        <f>G97/G105*100</f>
        <v>21.96765498652291</v>
      </c>
      <c r="I97" s="47">
        <v>23448.76</v>
      </c>
      <c r="J97" s="35">
        <f>I97/I105*100</f>
        <v>2.6652429765684564</v>
      </c>
      <c r="K97" s="34">
        <f aca="true" t="shared" si="28" ref="K97:K104">C97+G97</f>
        <v>12748</v>
      </c>
      <c r="L97" s="35">
        <f>K97/K105*100</f>
        <v>52.66898033382912</v>
      </c>
      <c r="M97" s="47">
        <f aca="true" t="shared" si="29" ref="M97:M104">E97+I97</f>
        <v>1675004</v>
      </c>
      <c r="N97" s="35">
        <f>M97/M105*100</f>
        <v>25.103306717012714</v>
      </c>
      <c r="O97" s="7"/>
      <c r="P97" s="28"/>
      <c r="Q97" s="9"/>
      <c r="R97" s="9"/>
      <c r="U97" s="21"/>
      <c r="W97" s="21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</row>
    <row r="98" spans="1:42" ht="12">
      <c r="A98" s="75"/>
      <c r="B98" s="46" t="s">
        <v>7</v>
      </c>
      <c r="C98" s="34">
        <v>2802</v>
      </c>
      <c r="D98" s="35">
        <f>C98/C105*100</f>
        <v>11.942715880999062</v>
      </c>
      <c r="E98" s="47">
        <v>676488.45</v>
      </c>
      <c r="F98" s="35">
        <f>E98/E105*100</f>
        <v>11.67840246173119</v>
      </c>
      <c r="G98" s="34">
        <v>104</v>
      </c>
      <c r="H98" s="35">
        <f>G98/G105*100</f>
        <v>14.016172506738545</v>
      </c>
      <c r="I98" s="47">
        <v>25316.68</v>
      </c>
      <c r="J98" s="35">
        <f>I98/I105*100</f>
        <v>2.8775552975948884</v>
      </c>
      <c r="K98" s="34">
        <f t="shared" si="28"/>
        <v>2906</v>
      </c>
      <c r="L98" s="35">
        <f>K98/K105*100</f>
        <v>12.006279953726656</v>
      </c>
      <c r="M98" s="47">
        <f t="shared" si="29"/>
        <v>701805.13</v>
      </c>
      <c r="N98" s="35">
        <f>M98/M105*100</f>
        <v>10.517962604246307</v>
      </c>
      <c r="O98" s="7"/>
      <c r="P98" s="28"/>
      <c r="Q98" s="9"/>
      <c r="R98" s="9"/>
      <c r="U98" s="21"/>
      <c r="W98" s="21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</row>
    <row r="99" spans="1:42" ht="12">
      <c r="A99" s="75"/>
      <c r="B99" s="46" t="s">
        <v>8</v>
      </c>
      <c r="C99" s="34">
        <v>1554</v>
      </c>
      <c r="D99" s="35">
        <f>C99/C105*100</f>
        <v>6.62347625948342</v>
      </c>
      <c r="E99" s="47">
        <v>581493.29</v>
      </c>
      <c r="F99" s="35">
        <f>E99/E105*100</f>
        <v>10.03847540843627</v>
      </c>
      <c r="G99" s="34">
        <v>119</v>
      </c>
      <c r="H99" s="35">
        <f>G99/G105*100</f>
        <v>16.037735849056602</v>
      </c>
      <c r="I99" s="47">
        <v>45873.02</v>
      </c>
      <c r="J99" s="35">
        <f>I99/I105*100</f>
        <v>5.214038796464475</v>
      </c>
      <c r="K99" s="34">
        <f t="shared" si="28"/>
        <v>1673</v>
      </c>
      <c r="L99" s="35">
        <f>K99/K105*100</f>
        <v>6.912080647826806</v>
      </c>
      <c r="M99" s="47">
        <f t="shared" si="29"/>
        <v>627366.31</v>
      </c>
      <c r="N99" s="35">
        <f>M99/M105*100</f>
        <v>9.40234704147004</v>
      </c>
      <c r="O99" s="7"/>
      <c r="P99" s="28"/>
      <c r="Q99" s="9"/>
      <c r="R99" s="9"/>
      <c r="U99" s="21"/>
      <c r="W99" s="21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</row>
    <row r="100" spans="1:42" ht="12">
      <c r="A100" s="75"/>
      <c r="B100" s="46" t="s">
        <v>9</v>
      </c>
      <c r="C100" s="34">
        <v>757</v>
      </c>
      <c r="D100" s="35">
        <f>C100/C105*100</f>
        <v>3.226493905037934</v>
      </c>
      <c r="E100" s="47">
        <v>519014.8</v>
      </c>
      <c r="F100" s="35">
        <f>E100/E105*100</f>
        <v>8.95989239431201</v>
      </c>
      <c r="G100" s="34">
        <v>120</v>
      </c>
      <c r="H100" s="35">
        <f>G100/G105*100</f>
        <v>16.172506738544474</v>
      </c>
      <c r="I100" s="47">
        <v>84186.68</v>
      </c>
      <c r="J100" s="35">
        <f>I100/I105*100</f>
        <v>9.56886238720581</v>
      </c>
      <c r="K100" s="34">
        <f t="shared" si="28"/>
        <v>877</v>
      </c>
      <c r="L100" s="35">
        <f>K100/K105*100</f>
        <v>3.62336803834077</v>
      </c>
      <c r="M100" s="47">
        <f t="shared" si="29"/>
        <v>603201.48</v>
      </c>
      <c r="N100" s="35">
        <f>M100/M105*100</f>
        <v>9.040188420204377</v>
      </c>
      <c r="O100" s="7"/>
      <c r="P100" s="28"/>
      <c r="Q100" s="9"/>
      <c r="R100" s="9"/>
      <c r="U100" s="21"/>
      <c r="W100" s="21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</row>
    <row r="101" spans="1:42" ht="12">
      <c r="A101" s="75"/>
      <c r="B101" s="46" t="s">
        <v>10</v>
      </c>
      <c r="C101" s="34">
        <v>359</v>
      </c>
      <c r="D101" s="35">
        <f>C101/C105*100</f>
        <v>1.530133833432785</v>
      </c>
      <c r="E101" s="47">
        <v>495120.27</v>
      </c>
      <c r="F101" s="35">
        <f>E101/E105*100</f>
        <v>8.54739468208365</v>
      </c>
      <c r="G101" s="34">
        <v>51</v>
      </c>
      <c r="H101" s="35">
        <f>G101/G105*100</f>
        <v>6.873315363881402</v>
      </c>
      <c r="I101" s="47">
        <v>69707.67</v>
      </c>
      <c r="J101" s="35">
        <f>I101/I105*100</f>
        <v>7.923142967067415</v>
      </c>
      <c r="K101" s="34">
        <f t="shared" si="28"/>
        <v>410</v>
      </c>
      <c r="L101" s="35">
        <f>K101/K105*100</f>
        <v>1.693934886795571</v>
      </c>
      <c r="M101" s="47">
        <f t="shared" si="29"/>
        <v>564827.9400000001</v>
      </c>
      <c r="N101" s="35">
        <f>M101/M105*100</f>
        <v>8.465083677506714</v>
      </c>
      <c r="O101" s="7"/>
      <c r="P101" s="28"/>
      <c r="Q101" s="9"/>
      <c r="R101" s="9"/>
      <c r="U101" s="21"/>
      <c r="W101" s="21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</row>
    <row r="102" spans="1:42" ht="12">
      <c r="A102" s="75"/>
      <c r="B102" s="46" t="s">
        <v>11</v>
      </c>
      <c r="C102" s="34">
        <v>293</v>
      </c>
      <c r="D102" s="35">
        <f>C102/C105*100</f>
        <v>1.248827891910323</v>
      </c>
      <c r="E102" s="47">
        <v>894555.46</v>
      </c>
      <c r="F102" s="35">
        <f>E102/E105*100</f>
        <v>15.442952035942486</v>
      </c>
      <c r="G102" s="34">
        <v>34</v>
      </c>
      <c r="H102" s="35">
        <f>G102/G105*100</f>
        <v>4.5822102425876015</v>
      </c>
      <c r="I102" s="47">
        <v>103184</v>
      </c>
      <c r="J102" s="35">
        <f>I102/I105*100</f>
        <v>11.728143888812868</v>
      </c>
      <c r="K102" s="34">
        <f t="shared" si="28"/>
        <v>327</v>
      </c>
      <c r="L102" s="35">
        <f>K102/K105*100</f>
        <v>1.3510163609320773</v>
      </c>
      <c r="M102" s="47">
        <f t="shared" si="29"/>
        <v>997739.46</v>
      </c>
      <c r="N102" s="35">
        <f>M102/M105*100</f>
        <v>14.953134254035596</v>
      </c>
      <c r="O102" s="7"/>
      <c r="P102" s="28"/>
      <c r="Q102" s="9"/>
      <c r="R102" s="9"/>
      <c r="U102" s="21"/>
      <c r="W102" s="21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</row>
    <row r="103" spans="1:42" ht="12">
      <c r="A103" s="75"/>
      <c r="B103" s="46" t="s">
        <v>12</v>
      </c>
      <c r="C103" s="34">
        <v>65</v>
      </c>
      <c r="D103" s="35">
        <f>C103/C105*100</f>
        <v>0.277043730287273</v>
      </c>
      <c r="E103" s="47">
        <v>420435.26</v>
      </c>
      <c r="F103" s="35">
        <f>E103/E105*100</f>
        <v>7.2580872228972915</v>
      </c>
      <c r="G103" s="34">
        <v>18</v>
      </c>
      <c r="H103" s="35">
        <f>G103/G105*100</f>
        <v>2.4258760107816713</v>
      </c>
      <c r="I103" s="47">
        <v>129527.61</v>
      </c>
      <c r="J103" s="35">
        <f>I103/I105*100</f>
        <v>14.722422542778304</v>
      </c>
      <c r="K103" s="34">
        <f t="shared" si="28"/>
        <v>83</v>
      </c>
      <c r="L103" s="35">
        <f>K103/K105*100</f>
        <v>0.34291852586349364</v>
      </c>
      <c r="M103" s="47">
        <f t="shared" si="29"/>
        <v>549962.87</v>
      </c>
      <c r="N103" s="35">
        <f>M103/M105*100</f>
        <v>8.2423006802244</v>
      </c>
      <c r="O103" s="7"/>
      <c r="P103" s="28"/>
      <c r="Q103" s="9"/>
      <c r="R103" s="9"/>
      <c r="U103" s="21"/>
      <c r="W103" s="21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</row>
    <row r="104" spans="1:42" ht="12">
      <c r="A104" s="75"/>
      <c r="B104" s="48" t="s">
        <v>13</v>
      </c>
      <c r="C104" s="36">
        <v>13</v>
      </c>
      <c r="D104" s="37">
        <f>C104/C105*100</f>
        <v>0.055408746057454605</v>
      </c>
      <c r="E104" s="49">
        <v>190919.01</v>
      </c>
      <c r="F104" s="37">
        <f>E104/E105*100</f>
        <v>3.2958863323908663</v>
      </c>
      <c r="G104" s="36">
        <v>12</v>
      </c>
      <c r="H104" s="37">
        <f>G104/G105*100</f>
        <v>1.6172506738544474</v>
      </c>
      <c r="I104" s="49">
        <v>392110.31</v>
      </c>
      <c r="J104" s="37">
        <f>I104/I105*100</f>
        <v>44.568209567055156</v>
      </c>
      <c r="K104" s="34">
        <f t="shared" si="28"/>
        <v>25</v>
      </c>
      <c r="L104" s="37">
        <f>K104/K105*100</f>
        <v>0.10328871260948604</v>
      </c>
      <c r="M104" s="49">
        <f t="shared" si="29"/>
        <v>583029.3200000001</v>
      </c>
      <c r="N104" s="37">
        <f>M104/M105*100</f>
        <v>8.737867996119029</v>
      </c>
      <c r="O104" s="7"/>
      <c r="P104" s="28"/>
      <c r="Q104" s="9"/>
      <c r="R104" s="9"/>
      <c r="U104" s="21"/>
      <c r="W104" s="21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</row>
    <row r="105" spans="1:42" ht="12">
      <c r="A105" s="76"/>
      <c r="B105" s="50" t="s">
        <v>14</v>
      </c>
      <c r="C105" s="32">
        <f aca="true" t="shared" si="30" ref="C105:N105">SUM(C96:C104)</f>
        <v>23462</v>
      </c>
      <c r="D105" s="38">
        <f t="shared" si="30"/>
        <v>100</v>
      </c>
      <c r="E105" s="51">
        <f t="shared" si="30"/>
        <v>5792645.46</v>
      </c>
      <c r="F105" s="38">
        <f t="shared" si="30"/>
        <v>99.99999999999999</v>
      </c>
      <c r="G105" s="39">
        <f t="shared" si="30"/>
        <v>742</v>
      </c>
      <c r="H105" s="38">
        <f t="shared" si="30"/>
        <v>100</v>
      </c>
      <c r="I105" s="51">
        <f t="shared" si="30"/>
        <v>879798.21</v>
      </c>
      <c r="J105" s="38">
        <f t="shared" si="30"/>
        <v>100</v>
      </c>
      <c r="K105" s="39">
        <f t="shared" si="30"/>
        <v>24204</v>
      </c>
      <c r="L105" s="38">
        <f t="shared" si="30"/>
        <v>100.00000000000001</v>
      </c>
      <c r="M105" s="51">
        <f t="shared" si="30"/>
        <v>6672443.670000001</v>
      </c>
      <c r="N105" s="38">
        <f t="shared" si="30"/>
        <v>99.99999999999997</v>
      </c>
      <c r="O105" s="7"/>
      <c r="P105" s="28"/>
      <c r="Q105" s="9"/>
      <c r="R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</row>
    <row r="106" spans="1:42" ht="12" customHeight="1">
      <c r="A106" s="74" t="s">
        <v>56</v>
      </c>
      <c r="B106" s="44" t="s">
        <v>4</v>
      </c>
      <c r="C106" s="32">
        <v>14992</v>
      </c>
      <c r="D106" s="33">
        <f>C106/C115*100</f>
        <v>31.273728566064502</v>
      </c>
      <c r="E106" s="45">
        <v>1122473.1999999997</v>
      </c>
      <c r="F106" s="33">
        <f>E106/E115*100</f>
        <v>10.725136634695202</v>
      </c>
      <c r="G106" s="32">
        <v>451</v>
      </c>
      <c r="H106" s="33">
        <f>G106/G115*100</f>
        <v>27.399756986634266</v>
      </c>
      <c r="I106" s="45">
        <v>56479.91</v>
      </c>
      <c r="J106" s="33">
        <f>I106/I115*100</f>
        <v>2.1111902505527427</v>
      </c>
      <c r="K106" s="32">
        <f>C106+G106</f>
        <v>15443</v>
      </c>
      <c r="L106" s="33">
        <f>K106/K115*100</f>
        <v>31.145127460471116</v>
      </c>
      <c r="M106" s="45">
        <f>E106+I106</f>
        <v>1178953.1099999996</v>
      </c>
      <c r="N106" s="33">
        <f>M106/M115*100</f>
        <v>8.971507741518298</v>
      </c>
      <c r="O106" s="7"/>
      <c r="P106" s="28"/>
      <c r="Q106" s="9"/>
      <c r="R106" s="9"/>
      <c r="U106" s="21"/>
      <c r="W106" s="21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</row>
    <row r="107" spans="1:42" ht="12">
      <c r="A107" s="75"/>
      <c r="B107" s="46" t="s">
        <v>6</v>
      </c>
      <c r="C107" s="34">
        <v>24579</v>
      </c>
      <c r="D107" s="35">
        <f>C107/C115*100</f>
        <v>51.27247694939297</v>
      </c>
      <c r="E107" s="47">
        <v>3401999.2300000004</v>
      </c>
      <c r="F107" s="35">
        <f>E107/E115*100</f>
        <v>32.50581534853383</v>
      </c>
      <c r="G107" s="34">
        <v>422</v>
      </c>
      <c r="H107" s="35">
        <f>G107/G115*100</f>
        <v>25.637910085054678</v>
      </c>
      <c r="I107" s="47">
        <v>179132.98</v>
      </c>
      <c r="J107" s="35">
        <f>I107/I115*100</f>
        <v>6.69589949644855</v>
      </c>
      <c r="K107" s="34">
        <f aca="true" t="shared" si="31" ref="K107:K114">C107+G107</f>
        <v>25001</v>
      </c>
      <c r="L107" s="35">
        <f>K107/K115*100</f>
        <v>50.42150693772185</v>
      </c>
      <c r="M107" s="47">
        <f aca="true" t="shared" si="32" ref="M107:M114">E107+I107</f>
        <v>3581132.2100000004</v>
      </c>
      <c r="N107" s="35">
        <f>M107/M115*100</f>
        <v>27.251427620743584</v>
      </c>
      <c r="O107" s="7"/>
      <c r="P107" s="28"/>
      <c r="Q107" s="9"/>
      <c r="R107" s="9"/>
      <c r="U107" s="21"/>
      <c r="W107" s="21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</row>
    <row r="108" spans="1:42" ht="12">
      <c r="A108" s="75"/>
      <c r="B108" s="46" t="s">
        <v>7</v>
      </c>
      <c r="C108" s="34">
        <v>3872</v>
      </c>
      <c r="D108" s="35">
        <f>C108/C115*100</f>
        <v>8.077099586966497</v>
      </c>
      <c r="E108" s="47">
        <v>1077513.14</v>
      </c>
      <c r="F108" s="35">
        <f>E108/E115*100</f>
        <v>10.295547058209909</v>
      </c>
      <c r="G108" s="34">
        <v>218</v>
      </c>
      <c r="H108" s="35">
        <f>G108/G115*100</f>
        <v>13.24422843256379</v>
      </c>
      <c r="I108" s="47">
        <v>117232.07</v>
      </c>
      <c r="J108" s="35">
        <f>I108/I115*100</f>
        <v>4.382075028733521</v>
      </c>
      <c r="K108" s="34">
        <f t="shared" si="31"/>
        <v>4090</v>
      </c>
      <c r="L108" s="35">
        <f>K108/K115*100</f>
        <v>8.248628589867698</v>
      </c>
      <c r="M108" s="47">
        <f t="shared" si="32"/>
        <v>1194745.21</v>
      </c>
      <c r="N108" s="35">
        <f>M108/M115*100</f>
        <v>9.09168126343626</v>
      </c>
      <c r="O108" s="7"/>
      <c r="P108" s="28"/>
      <c r="Q108" s="9"/>
      <c r="R108" s="9"/>
      <c r="U108" s="21"/>
      <c r="W108" s="21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</row>
    <row r="109" spans="1:42" ht="12">
      <c r="A109" s="75"/>
      <c r="B109" s="46" t="s">
        <v>8</v>
      </c>
      <c r="C109" s="34">
        <v>2220</v>
      </c>
      <c r="D109" s="35">
        <f>C109/C115*100</f>
        <v>4.6309816846760405</v>
      </c>
      <c r="E109" s="47">
        <v>1117834.7399999998</v>
      </c>
      <c r="F109" s="35">
        <f>E109/E115*100</f>
        <v>10.680816541106715</v>
      </c>
      <c r="G109" s="34">
        <v>226</v>
      </c>
      <c r="H109" s="35">
        <f>G109/G115*100</f>
        <v>13.730255164034022</v>
      </c>
      <c r="I109" s="47">
        <v>198939.24</v>
      </c>
      <c r="J109" s="35">
        <f>I109/I115*100</f>
        <v>7.43624740089657</v>
      </c>
      <c r="K109" s="34">
        <f t="shared" si="31"/>
        <v>2446</v>
      </c>
      <c r="L109" s="35">
        <f>K109/K115*100</f>
        <v>4.933042917070023</v>
      </c>
      <c r="M109" s="47">
        <f t="shared" si="32"/>
        <v>1316773.9799999997</v>
      </c>
      <c r="N109" s="35">
        <f>M109/M115*100</f>
        <v>10.020286519622365</v>
      </c>
      <c r="O109" s="7"/>
      <c r="P109" s="28"/>
      <c r="Q109" s="9"/>
      <c r="R109" s="9"/>
      <c r="U109" s="21"/>
      <c r="W109" s="21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</row>
    <row r="110" spans="1:42" ht="12">
      <c r="A110" s="75"/>
      <c r="B110" s="46" t="s">
        <v>9</v>
      </c>
      <c r="C110" s="34">
        <v>1379</v>
      </c>
      <c r="D110" s="35">
        <f>C110/C115*100</f>
        <v>2.8766323167424592</v>
      </c>
      <c r="E110" s="47">
        <v>1459843.6099999999</v>
      </c>
      <c r="F110" s="35">
        <f>E110/E115*100</f>
        <v>13.948682411782034</v>
      </c>
      <c r="G110" s="34">
        <v>149</v>
      </c>
      <c r="H110" s="35">
        <f>G110/G115*100</f>
        <v>9.05224787363305</v>
      </c>
      <c r="I110" s="47">
        <v>442454.63</v>
      </c>
      <c r="J110" s="35">
        <f>I110/I115*100</f>
        <v>16.538728570352202</v>
      </c>
      <c r="K110" s="34">
        <f t="shared" si="31"/>
        <v>1528</v>
      </c>
      <c r="L110" s="35">
        <f>K110/K115*100</f>
        <v>3.0816392384640205</v>
      </c>
      <c r="M110" s="47">
        <f t="shared" si="32"/>
        <v>1902298.2399999998</v>
      </c>
      <c r="N110" s="35">
        <f>M110/M115*100</f>
        <v>14.475964516380671</v>
      </c>
      <c r="O110" s="7"/>
      <c r="P110" s="28"/>
      <c r="Q110" s="9"/>
      <c r="R110" s="9"/>
      <c r="U110" s="21"/>
      <c r="W110" s="21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</row>
    <row r="111" spans="1:42" ht="12">
      <c r="A111" s="75"/>
      <c r="B111" s="46" t="s">
        <v>10</v>
      </c>
      <c r="C111" s="34">
        <v>671</v>
      </c>
      <c r="D111" s="35">
        <f>C111/C115*100</f>
        <v>1.3997246443322624</v>
      </c>
      <c r="E111" s="47">
        <v>1250576.6700000002</v>
      </c>
      <c r="F111" s="35">
        <f>E111/E115*100</f>
        <v>11.949154472384853</v>
      </c>
      <c r="G111" s="34">
        <v>84</v>
      </c>
      <c r="H111" s="35">
        <f>G111/G115*100</f>
        <v>5.103280680437424</v>
      </c>
      <c r="I111" s="47">
        <v>495648.65</v>
      </c>
      <c r="J111" s="35">
        <f>I111/I115*100</f>
        <v>18.527093927373976</v>
      </c>
      <c r="K111" s="34">
        <f t="shared" si="31"/>
        <v>755</v>
      </c>
      <c r="L111" s="35">
        <f>K111/K115*100</f>
        <v>1.5226686027750889</v>
      </c>
      <c r="M111" s="47">
        <f t="shared" si="32"/>
        <v>1746225.3200000003</v>
      </c>
      <c r="N111" s="35">
        <f>M111/M115*100</f>
        <v>13.288292675876887</v>
      </c>
      <c r="O111" s="7"/>
      <c r="P111" s="28"/>
      <c r="Q111" s="9"/>
      <c r="R111" s="9"/>
      <c r="U111" s="21"/>
      <c r="W111" s="21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</row>
    <row r="112" spans="1:42" ht="12">
      <c r="A112" s="75"/>
      <c r="B112" s="46" t="s">
        <v>11</v>
      </c>
      <c r="C112" s="34">
        <v>198</v>
      </c>
      <c r="D112" s="35">
        <f>C112/C115*100</f>
        <v>0.4130335016062414</v>
      </c>
      <c r="E112" s="47">
        <v>741345.1900000001</v>
      </c>
      <c r="F112" s="35">
        <f>E112/E115*100</f>
        <v>7.083490684877</v>
      </c>
      <c r="G112" s="34">
        <v>55</v>
      </c>
      <c r="H112" s="35">
        <f>G112/G115*100</f>
        <v>3.341433778857837</v>
      </c>
      <c r="I112" s="47">
        <v>446589.07</v>
      </c>
      <c r="J112" s="35">
        <f>I112/I115*100</f>
        <v>16.69327183041574</v>
      </c>
      <c r="K112" s="34">
        <f t="shared" si="31"/>
        <v>253</v>
      </c>
      <c r="L112" s="35">
        <f>K112/K115*100</f>
        <v>0.5102452404001291</v>
      </c>
      <c r="M112" s="47">
        <f t="shared" si="32"/>
        <v>1187934.26</v>
      </c>
      <c r="N112" s="35">
        <f>M112/M115*100</f>
        <v>9.039851813957906</v>
      </c>
      <c r="O112" s="7"/>
      <c r="P112" s="28"/>
      <c r="Q112" s="9"/>
      <c r="R112" s="9"/>
      <c r="U112" s="21"/>
      <c r="W112" s="21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</row>
    <row r="113" spans="1:42" ht="12">
      <c r="A113" s="75"/>
      <c r="B113" s="46" t="s">
        <v>12</v>
      </c>
      <c r="C113" s="34">
        <v>17</v>
      </c>
      <c r="D113" s="35">
        <f>C113/C115*100</f>
        <v>0.035462472360131836</v>
      </c>
      <c r="E113" s="47">
        <v>129083.06</v>
      </c>
      <c r="F113" s="35">
        <f>E113/E115*100</f>
        <v>1.2333777374146297</v>
      </c>
      <c r="G113" s="34">
        <v>24</v>
      </c>
      <c r="H113" s="35">
        <f>G113/G115*100</f>
        <v>1.4580801944106925</v>
      </c>
      <c r="I113" s="47">
        <v>249990.75</v>
      </c>
      <c r="J113" s="35">
        <f>I113/I115*100</f>
        <v>9.34452682605847</v>
      </c>
      <c r="K113" s="34">
        <f t="shared" si="31"/>
        <v>41</v>
      </c>
      <c r="L113" s="35">
        <f>K113/K115*100</f>
        <v>0.08268796385930945</v>
      </c>
      <c r="M113" s="47">
        <f t="shared" si="32"/>
        <v>379073.81</v>
      </c>
      <c r="N113" s="35">
        <f>M113/M115*100</f>
        <v>2.884647058628004</v>
      </c>
      <c r="O113" s="7"/>
      <c r="P113" s="28"/>
      <c r="Q113" s="9"/>
      <c r="R113" s="9"/>
      <c r="U113" s="21"/>
      <c r="W113" s="21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</row>
    <row r="114" spans="1:42" ht="12">
      <c r="A114" s="75"/>
      <c r="B114" s="48" t="s">
        <v>13</v>
      </c>
      <c r="C114" s="36">
        <v>10</v>
      </c>
      <c r="D114" s="37">
        <f>C114/C115*100</f>
        <v>0.020860277858901082</v>
      </c>
      <c r="E114" s="49">
        <v>165148.41</v>
      </c>
      <c r="F114" s="37">
        <f>E114/E115*100</f>
        <v>1.5779791109958474</v>
      </c>
      <c r="G114" s="36">
        <v>17</v>
      </c>
      <c r="H114" s="37">
        <f>G114/G115*100</f>
        <v>1.0328068043742407</v>
      </c>
      <c r="I114" s="49">
        <v>488796.57000000007</v>
      </c>
      <c r="J114" s="37">
        <f>I114/I115*100</f>
        <v>18.270966669168228</v>
      </c>
      <c r="K114" s="34">
        <f t="shared" si="31"/>
        <v>27</v>
      </c>
      <c r="L114" s="37">
        <f>K114/K115*100</f>
        <v>0.05445304937076477</v>
      </c>
      <c r="M114" s="49">
        <f t="shared" si="32"/>
        <v>653944.9800000001</v>
      </c>
      <c r="N114" s="37">
        <f>M114/M115*100</f>
        <v>4.976340789836019</v>
      </c>
      <c r="O114" s="7"/>
      <c r="P114" s="28"/>
      <c r="Q114" s="9"/>
      <c r="R114" s="9"/>
      <c r="U114" s="21"/>
      <c r="W114" s="21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</row>
    <row r="115" spans="1:42" ht="12">
      <c r="A115" s="76"/>
      <c r="B115" s="50" t="s">
        <v>14</v>
      </c>
      <c r="C115" s="32">
        <f aca="true" t="shared" si="33" ref="C115:N115">SUM(C106:C114)</f>
        <v>47938</v>
      </c>
      <c r="D115" s="38">
        <f t="shared" si="33"/>
        <v>100.00000000000001</v>
      </c>
      <c r="E115" s="51">
        <f t="shared" si="33"/>
        <v>10465817.249999998</v>
      </c>
      <c r="F115" s="38">
        <f t="shared" si="33"/>
        <v>100</v>
      </c>
      <c r="G115" s="39">
        <f t="shared" si="33"/>
        <v>1646</v>
      </c>
      <c r="H115" s="38">
        <f t="shared" si="33"/>
        <v>100</v>
      </c>
      <c r="I115" s="51">
        <f t="shared" si="33"/>
        <v>2675263.87</v>
      </c>
      <c r="J115" s="38">
        <f t="shared" si="33"/>
        <v>100</v>
      </c>
      <c r="K115" s="39">
        <f t="shared" si="33"/>
        <v>49584</v>
      </c>
      <c r="L115" s="38">
        <f t="shared" si="33"/>
        <v>100</v>
      </c>
      <c r="M115" s="51">
        <f t="shared" si="33"/>
        <v>13141081.120000001</v>
      </c>
      <c r="N115" s="38">
        <f t="shared" si="33"/>
        <v>99.99999999999999</v>
      </c>
      <c r="O115" s="7"/>
      <c r="P115" s="28"/>
      <c r="Q115" s="9"/>
      <c r="R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</row>
    <row r="116" spans="1:42" ht="12" customHeight="1">
      <c r="A116" s="74" t="s">
        <v>57</v>
      </c>
      <c r="B116" s="44" t="s">
        <v>4</v>
      </c>
      <c r="C116" s="32">
        <v>12380</v>
      </c>
      <c r="D116" s="33">
        <f>C116/C125*100</f>
        <v>26.226590966867214</v>
      </c>
      <c r="E116" s="45">
        <v>943926.04</v>
      </c>
      <c r="F116" s="33">
        <f>E116/E125*100</f>
        <v>8.45017555626021</v>
      </c>
      <c r="G116" s="32">
        <v>458</v>
      </c>
      <c r="H116" s="33">
        <f>G116/G125*100</f>
        <v>27.64031382015691</v>
      </c>
      <c r="I116" s="45">
        <v>65497.11</v>
      </c>
      <c r="J116" s="33">
        <f>I116/I125*100</f>
        <v>2.000816754162578</v>
      </c>
      <c r="K116" s="32">
        <f>C116+G116</f>
        <v>12838</v>
      </c>
      <c r="L116" s="33">
        <f>K116/K125*100</f>
        <v>26.274533881828045</v>
      </c>
      <c r="M116" s="45">
        <f>E116+I116</f>
        <v>1009423.15</v>
      </c>
      <c r="N116" s="33">
        <f>M116/M125*100</f>
        <v>6.9885248118815895</v>
      </c>
      <c r="O116" s="7"/>
      <c r="P116" s="28"/>
      <c r="Q116" s="9"/>
      <c r="R116" s="9"/>
      <c r="U116" s="21"/>
      <c r="W116" s="21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</row>
    <row r="117" spans="1:42" ht="12">
      <c r="A117" s="75"/>
      <c r="B117" s="46" t="s">
        <v>6</v>
      </c>
      <c r="C117" s="34">
        <v>23515</v>
      </c>
      <c r="D117" s="35">
        <f>C117/C125*100</f>
        <v>49.81569358528938</v>
      </c>
      <c r="E117" s="47">
        <v>3590702.25</v>
      </c>
      <c r="F117" s="35">
        <f>E117/E125*100</f>
        <v>32.14453579727341</v>
      </c>
      <c r="G117" s="34">
        <v>401</v>
      </c>
      <c r="H117" s="35">
        <f>G117/G125*100</f>
        <v>24.20036210018105</v>
      </c>
      <c r="I117" s="47">
        <v>159953.14</v>
      </c>
      <c r="J117" s="35">
        <f>I117/I125*100</f>
        <v>4.886275476779243</v>
      </c>
      <c r="K117" s="34">
        <f aca="true" t="shared" si="34" ref="K117:K124">C117+G117</f>
        <v>23916</v>
      </c>
      <c r="L117" s="35">
        <f>K117/K125*100</f>
        <v>48.94701295511758</v>
      </c>
      <c r="M117" s="47">
        <f aca="true" t="shared" si="35" ref="M117:M124">E117+I117</f>
        <v>3750655.39</v>
      </c>
      <c r="N117" s="35">
        <f>M117/M125*100</f>
        <v>25.966858649747053</v>
      </c>
      <c r="O117" s="7"/>
      <c r="P117" s="28"/>
      <c r="Q117" s="9"/>
      <c r="R117" s="9"/>
      <c r="U117" s="21"/>
      <c r="W117" s="21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</row>
    <row r="118" spans="1:42" ht="12">
      <c r="A118" s="75"/>
      <c r="B118" s="46" t="s">
        <v>7</v>
      </c>
      <c r="C118" s="34">
        <v>6575</v>
      </c>
      <c r="D118" s="35">
        <f>C118/C125*100</f>
        <v>13.928904330141515</v>
      </c>
      <c r="E118" s="47">
        <v>1826576.02</v>
      </c>
      <c r="F118" s="35">
        <f>E118/E125*100</f>
        <v>16.351798108944063</v>
      </c>
      <c r="G118" s="34">
        <v>226</v>
      </c>
      <c r="H118" s="35">
        <f>G118/G125*100</f>
        <v>13.63910681955341</v>
      </c>
      <c r="I118" s="47">
        <v>112498.95</v>
      </c>
      <c r="J118" s="35">
        <f>I118/I125*100</f>
        <v>3.43663688345483</v>
      </c>
      <c r="K118" s="34">
        <f t="shared" si="34"/>
        <v>6801</v>
      </c>
      <c r="L118" s="35">
        <f>K118/K125*100</f>
        <v>13.919076564130902</v>
      </c>
      <c r="M118" s="47">
        <f t="shared" si="35"/>
        <v>1939074.97</v>
      </c>
      <c r="N118" s="35">
        <f>M118/M125*100</f>
        <v>13.424769919278697</v>
      </c>
      <c r="O118" s="7"/>
      <c r="P118" s="28"/>
      <c r="Q118" s="9"/>
      <c r="R118" s="9"/>
      <c r="U118" s="21"/>
      <c r="W118" s="21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</row>
    <row r="119" spans="1:42" ht="12">
      <c r="A119" s="75"/>
      <c r="B119" s="46" t="s">
        <v>8</v>
      </c>
      <c r="C119" s="34">
        <v>2772</v>
      </c>
      <c r="D119" s="35">
        <f>C119/C125*100</f>
        <v>5.872383696296924</v>
      </c>
      <c r="E119" s="47">
        <v>1485580.63</v>
      </c>
      <c r="F119" s="35">
        <f>E119/E125*100</f>
        <v>13.29915331764726</v>
      </c>
      <c r="G119" s="34">
        <v>208</v>
      </c>
      <c r="H119" s="35">
        <f>G119/G125*100</f>
        <v>12.552806276403139</v>
      </c>
      <c r="I119" s="47">
        <v>175792.76</v>
      </c>
      <c r="J119" s="35">
        <f>I119/I125*100</f>
        <v>5.370146857906877</v>
      </c>
      <c r="K119" s="34">
        <f t="shared" si="34"/>
        <v>2980</v>
      </c>
      <c r="L119" s="35">
        <f>K119/K125*100</f>
        <v>6.09893370991179</v>
      </c>
      <c r="M119" s="47">
        <f t="shared" si="35"/>
        <v>1661373.39</v>
      </c>
      <c r="N119" s="35">
        <f>M119/M125*100</f>
        <v>11.502162554737156</v>
      </c>
      <c r="O119" s="7"/>
      <c r="P119" s="28"/>
      <c r="Q119" s="9"/>
      <c r="R119" s="9"/>
      <c r="U119" s="21"/>
      <c r="W119" s="21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</row>
    <row r="120" spans="1:42" ht="12">
      <c r="A120" s="75"/>
      <c r="B120" s="46" t="s">
        <v>9</v>
      </c>
      <c r="C120" s="34">
        <v>1334</v>
      </c>
      <c r="D120" s="35">
        <f>C120/C125*100</f>
        <v>2.826031692229472</v>
      </c>
      <c r="E120" s="47">
        <v>1594281.99</v>
      </c>
      <c r="F120" s="35">
        <f>E120/E125*100</f>
        <v>14.272265125437034</v>
      </c>
      <c r="G120" s="34">
        <v>192</v>
      </c>
      <c r="H120" s="35">
        <f>G120/G125*100</f>
        <v>11.587205793602896</v>
      </c>
      <c r="I120" s="47">
        <v>337369.43</v>
      </c>
      <c r="J120" s="35">
        <f>I120/I125*100</f>
        <v>10.30601820273107</v>
      </c>
      <c r="K120" s="34">
        <f t="shared" si="34"/>
        <v>1526</v>
      </c>
      <c r="L120" s="35">
        <f>K120/K125*100</f>
        <v>3.1231452487669102</v>
      </c>
      <c r="M120" s="47">
        <f t="shared" si="35"/>
        <v>1931651.42</v>
      </c>
      <c r="N120" s="35">
        <f>M120/M125*100</f>
        <v>13.373374562071719</v>
      </c>
      <c r="O120" s="7"/>
      <c r="P120" s="28"/>
      <c r="Q120" s="9"/>
      <c r="R120" s="9"/>
      <c r="U120" s="21"/>
      <c r="W120" s="21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</row>
    <row r="121" spans="1:42" ht="12">
      <c r="A121" s="75"/>
      <c r="B121" s="46" t="s">
        <v>10</v>
      </c>
      <c r="C121" s="34">
        <v>465</v>
      </c>
      <c r="D121" s="35">
        <f>C121/C125*100</f>
        <v>0.9850860096601983</v>
      </c>
      <c r="E121" s="47">
        <v>849895.35</v>
      </c>
      <c r="F121" s="35">
        <f>E121/E125*100</f>
        <v>7.608397912138555</v>
      </c>
      <c r="G121" s="34">
        <v>84</v>
      </c>
      <c r="H121" s="35">
        <f>G121/G125*100</f>
        <v>5.0694025347012674</v>
      </c>
      <c r="I121" s="47">
        <v>335990.51</v>
      </c>
      <c r="J121" s="35">
        <f>I121/I125*100</f>
        <v>10.263894722188953</v>
      </c>
      <c r="K121" s="34">
        <f t="shared" si="34"/>
        <v>549</v>
      </c>
      <c r="L121" s="35">
        <f>K121/K125*100</f>
        <v>1.1235955056179776</v>
      </c>
      <c r="M121" s="47">
        <f t="shared" si="35"/>
        <v>1185885.8599999999</v>
      </c>
      <c r="N121" s="35">
        <f>M121/M125*100</f>
        <v>8.210226560258238</v>
      </c>
      <c r="O121" s="7"/>
      <c r="P121" s="28"/>
      <c r="Q121" s="9"/>
      <c r="R121" s="9"/>
      <c r="U121" s="21"/>
      <c r="W121" s="21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</row>
    <row r="122" spans="1:42" ht="12">
      <c r="A122" s="75"/>
      <c r="B122" s="46" t="s">
        <v>11</v>
      </c>
      <c r="C122" s="34">
        <v>122</v>
      </c>
      <c r="D122" s="35">
        <f>C122/C125*100</f>
        <v>0.2584526735022456</v>
      </c>
      <c r="E122" s="47">
        <v>382265.09</v>
      </c>
      <c r="F122" s="35">
        <f>E122/E125*100</f>
        <v>3.422097688426531</v>
      </c>
      <c r="G122" s="34">
        <v>52</v>
      </c>
      <c r="H122" s="35">
        <f>G122/G125*100</f>
        <v>3.1382015691007847</v>
      </c>
      <c r="I122" s="47">
        <v>453868.06</v>
      </c>
      <c r="J122" s="35">
        <f>I122/I125*100</f>
        <v>13.864837984870878</v>
      </c>
      <c r="K122" s="34">
        <f t="shared" si="34"/>
        <v>174</v>
      </c>
      <c r="L122" s="35">
        <f>K122/K125*100</f>
        <v>0.3561122367532388</v>
      </c>
      <c r="M122" s="47">
        <f t="shared" si="35"/>
        <v>836133.15</v>
      </c>
      <c r="N122" s="35">
        <f>M122/M125*100</f>
        <v>5.788788641128065</v>
      </c>
      <c r="O122" s="7"/>
      <c r="P122" s="28"/>
      <c r="Q122" s="9"/>
      <c r="R122" s="9"/>
      <c r="U122" s="21"/>
      <c r="W122" s="21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</row>
    <row r="123" spans="1:42" ht="12">
      <c r="A123" s="75"/>
      <c r="B123" s="46" t="s">
        <v>12</v>
      </c>
      <c r="C123" s="34">
        <v>24</v>
      </c>
      <c r="D123" s="35">
        <f>C123/C125*100</f>
        <v>0.05084314888568766</v>
      </c>
      <c r="E123" s="47">
        <v>183966.42</v>
      </c>
      <c r="F123" s="35">
        <f>E123/E125*100</f>
        <v>1.646896557125068</v>
      </c>
      <c r="G123" s="34">
        <v>21</v>
      </c>
      <c r="H123" s="35">
        <f>G123/G125*100</f>
        <v>1.2673506336753169</v>
      </c>
      <c r="I123" s="47">
        <v>332201.31</v>
      </c>
      <c r="J123" s="35">
        <f>I123/I125*100</f>
        <v>10.148141602015057</v>
      </c>
      <c r="K123" s="34">
        <f t="shared" si="34"/>
        <v>45</v>
      </c>
      <c r="L123" s="35">
        <f>K123/K125*100</f>
        <v>0.09209799226376865</v>
      </c>
      <c r="M123" s="47">
        <f t="shared" si="35"/>
        <v>516167.73</v>
      </c>
      <c r="N123" s="35">
        <f>M123/M125*100</f>
        <v>3.573576639487213</v>
      </c>
      <c r="O123" s="7"/>
      <c r="P123" s="28"/>
      <c r="Q123" s="9"/>
      <c r="R123" s="9"/>
      <c r="U123" s="21"/>
      <c r="W123" s="21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</row>
    <row r="124" spans="1:42" ht="12">
      <c r="A124" s="75"/>
      <c r="B124" s="48" t="s">
        <v>13</v>
      </c>
      <c r="C124" s="36">
        <v>17</v>
      </c>
      <c r="D124" s="37">
        <f>C124/C125*100</f>
        <v>0.03601389712736208</v>
      </c>
      <c r="E124" s="49">
        <v>313296.5</v>
      </c>
      <c r="F124" s="37">
        <f>E124/E125*100</f>
        <v>2.8046799367478794</v>
      </c>
      <c r="G124" s="36">
        <v>15</v>
      </c>
      <c r="H124" s="37">
        <f>G124/G125*100</f>
        <v>0.9052504526252263</v>
      </c>
      <c r="I124" s="49">
        <v>1300347.4</v>
      </c>
      <c r="J124" s="37">
        <f>I124/I125*100</f>
        <v>39.72323151589051</v>
      </c>
      <c r="K124" s="34">
        <f t="shared" si="34"/>
        <v>32</v>
      </c>
      <c r="L124" s="37">
        <f>K124/K125*100</f>
        <v>0.06549190560979104</v>
      </c>
      <c r="M124" s="49">
        <f t="shared" si="35"/>
        <v>1613643.9</v>
      </c>
      <c r="N124" s="37">
        <f>M124/M125*100</f>
        <v>11.171717661410256</v>
      </c>
      <c r="O124" s="7"/>
      <c r="P124" s="28"/>
      <c r="Q124" s="9"/>
      <c r="R124" s="9"/>
      <c r="U124" s="21"/>
      <c r="W124" s="21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</row>
    <row r="125" spans="1:42" ht="12">
      <c r="A125" s="76"/>
      <c r="B125" s="8" t="s">
        <v>14</v>
      </c>
      <c r="C125" s="39">
        <f aca="true" t="shared" si="36" ref="C125:N125">SUM(C116:C124)</f>
        <v>47204</v>
      </c>
      <c r="D125" s="38">
        <f t="shared" si="36"/>
        <v>100</v>
      </c>
      <c r="E125" s="52">
        <f t="shared" si="36"/>
        <v>11170490.29</v>
      </c>
      <c r="F125" s="38">
        <f t="shared" si="36"/>
        <v>100.00000000000001</v>
      </c>
      <c r="G125" s="39">
        <f t="shared" si="36"/>
        <v>1657</v>
      </c>
      <c r="H125" s="38">
        <f t="shared" si="36"/>
        <v>100</v>
      </c>
      <c r="I125" s="52">
        <f t="shared" si="36"/>
        <v>3273518.67</v>
      </c>
      <c r="J125" s="38">
        <f t="shared" si="36"/>
        <v>100</v>
      </c>
      <c r="K125" s="39">
        <f t="shared" si="36"/>
        <v>48861</v>
      </c>
      <c r="L125" s="38">
        <f t="shared" si="36"/>
        <v>99.99999999999999</v>
      </c>
      <c r="M125" s="52">
        <f t="shared" si="36"/>
        <v>14444008.96</v>
      </c>
      <c r="N125" s="38">
        <f t="shared" si="36"/>
        <v>99.99999999999999</v>
      </c>
      <c r="O125" s="7"/>
      <c r="P125" s="28"/>
      <c r="Q125" s="9"/>
      <c r="R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</row>
    <row r="126" spans="1:42" ht="12" customHeight="1">
      <c r="A126" s="74" t="s">
        <v>58</v>
      </c>
      <c r="B126" s="44" t="s">
        <v>4</v>
      </c>
      <c r="C126" s="32">
        <v>7597</v>
      </c>
      <c r="D126" s="33">
        <f>C126/C135*100</f>
        <v>23.194113696037125</v>
      </c>
      <c r="E126" s="45">
        <v>557205.83</v>
      </c>
      <c r="F126" s="33">
        <f>E126/E135*100</f>
        <v>6.4839551594414475</v>
      </c>
      <c r="G126" s="32">
        <v>160</v>
      </c>
      <c r="H126" s="33">
        <f>G126/G135*100</f>
        <v>18.95734597156398</v>
      </c>
      <c r="I126" s="45">
        <v>8755.89</v>
      </c>
      <c r="J126" s="33">
        <f>I126/I135*100</f>
        <v>0.652158742943911</v>
      </c>
      <c r="K126" s="32">
        <f>C126+G126</f>
        <v>7757</v>
      </c>
      <c r="L126" s="33">
        <f>K126/K135*100</f>
        <v>23.087683790701828</v>
      </c>
      <c r="M126" s="45">
        <f>E126+I126</f>
        <v>565961.72</v>
      </c>
      <c r="N126" s="33">
        <f>M126/M135*100</f>
        <v>5.695950987837295</v>
      </c>
      <c r="O126" s="7"/>
      <c r="P126" s="28"/>
      <c r="Q126" s="9"/>
      <c r="R126" s="9"/>
      <c r="U126" s="21"/>
      <c r="W126" s="21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</row>
    <row r="127" spans="1:42" ht="12">
      <c r="A127" s="75"/>
      <c r="B127" s="46" t="s">
        <v>6</v>
      </c>
      <c r="C127" s="34">
        <v>18287</v>
      </c>
      <c r="D127" s="35">
        <f>C127/C135*100</f>
        <v>55.83134884288942</v>
      </c>
      <c r="E127" s="47">
        <v>2358833.76</v>
      </c>
      <c r="F127" s="35">
        <f>E127/E135*100</f>
        <v>27.44869401028462</v>
      </c>
      <c r="G127" s="34">
        <v>196</v>
      </c>
      <c r="H127" s="35">
        <f>G127/G135*100</f>
        <v>23.22274881516588</v>
      </c>
      <c r="I127" s="47">
        <v>27978.44</v>
      </c>
      <c r="J127" s="35">
        <f>I127/I135*100</f>
        <v>2.083898297024247</v>
      </c>
      <c r="K127" s="34">
        <f aca="true" t="shared" si="37" ref="K127:K134">C127+G127</f>
        <v>18483</v>
      </c>
      <c r="L127" s="35">
        <f>K127/K135*100</f>
        <v>55.01220310732782</v>
      </c>
      <c r="M127" s="47">
        <f aca="true" t="shared" si="38" ref="M127:M134">E127+I127</f>
        <v>2386812.1999999997</v>
      </c>
      <c r="N127" s="35">
        <f>M127/M135*100</f>
        <v>24.021351317492122</v>
      </c>
      <c r="O127" s="7"/>
      <c r="P127" s="28"/>
      <c r="Q127" s="9"/>
      <c r="R127" s="9"/>
      <c r="U127" s="21"/>
      <c r="W127" s="21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</row>
    <row r="128" spans="1:42" ht="12">
      <c r="A128" s="75"/>
      <c r="B128" s="46" t="s">
        <v>7</v>
      </c>
      <c r="C128" s="34">
        <v>3221</v>
      </c>
      <c r="D128" s="35">
        <f>C128/C135*100</f>
        <v>9.8339134151554</v>
      </c>
      <c r="E128" s="47">
        <v>760366.7</v>
      </c>
      <c r="F128" s="35">
        <f>E128/E135*100</f>
        <v>8.848047385886948</v>
      </c>
      <c r="G128" s="34">
        <v>96</v>
      </c>
      <c r="H128" s="35">
        <f>G128/G135*100</f>
        <v>11.374407582938389</v>
      </c>
      <c r="I128" s="47">
        <v>24086.11</v>
      </c>
      <c r="J128" s="35">
        <f>I128/I135*100</f>
        <v>1.7939886430744063</v>
      </c>
      <c r="K128" s="34">
        <f t="shared" si="37"/>
        <v>3317</v>
      </c>
      <c r="L128" s="35">
        <f>K128/K135*100</f>
        <v>9.872611464968154</v>
      </c>
      <c r="M128" s="47">
        <f t="shared" si="38"/>
        <v>784452.8099999999</v>
      </c>
      <c r="N128" s="35">
        <f>M128/M135*100</f>
        <v>7.894888647294454</v>
      </c>
      <c r="O128" s="7"/>
      <c r="P128" s="28"/>
      <c r="Q128" s="9"/>
      <c r="R128" s="9"/>
      <c r="U128" s="21"/>
      <c r="W128" s="21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</row>
    <row r="129" spans="1:42" ht="12">
      <c r="A129" s="75"/>
      <c r="B129" s="46" t="s">
        <v>8</v>
      </c>
      <c r="C129" s="34">
        <v>1451</v>
      </c>
      <c r="D129" s="35">
        <f>C129/C135*100</f>
        <v>4.429993283263113</v>
      </c>
      <c r="E129" s="47">
        <v>547523.46</v>
      </c>
      <c r="F129" s="35">
        <f>E129/E135*100</f>
        <v>6.371285748001296</v>
      </c>
      <c r="G129" s="34">
        <v>104</v>
      </c>
      <c r="H129" s="35">
        <f>G129/G135*100</f>
        <v>12.322274881516588</v>
      </c>
      <c r="I129" s="47">
        <v>40585.37</v>
      </c>
      <c r="J129" s="35">
        <f>I129/I135*100</f>
        <v>3.0228913201414724</v>
      </c>
      <c r="K129" s="34">
        <f t="shared" si="37"/>
        <v>1555</v>
      </c>
      <c r="L129" s="35">
        <f>K129/K135*100</f>
        <v>4.6282516816477175</v>
      </c>
      <c r="M129" s="47">
        <f t="shared" si="38"/>
        <v>588108.83</v>
      </c>
      <c r="N129" s="35">
        <f>M129/M135*100</f>
        <v>5.918843894944584</v>
      </c>
      <c r="O129" s="7"/>
      <c r="P129" s="28"/>
      <c r="Q129" s="9"/>
      <c r="R129" s="9"/>
      <c r="U129" s="21"/>
      <c r="W129" s="21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</row>
    <row r="130" spans="1:42" ht="12">
      <c r="A130" s="75"/>
      <c r="B130" s="46" t="s">
        <v>9</v>
      </c>
      <c r="C130" s="34">
        <v>925</v>
      </c>
      <c r="D130" s="35">
        <f>C130/C135*100</f>
        <v>2.824082554802467</v>
      </c>
      <c r="E130" s="47">
        <v>653949.81</v>
      </c>
      <c r="F130" s="35">
        <f>E130/E135*100</f>
        <v>7.609721607839701</v>
      </c>
      <c r="G130" s="34">
        <v>122</v>
      </c>
      <c r="H130" s="35">
        <f>G130/G135*100</f>
        <v>14.454976303317535</v>
      </c>
      <c r="I130" s="47">
        <v>86300.65</v>
      </c>
      <c r="J130" s="35">
        <f>I130/I135*100</f>
        <v>6.427870087363184</v>
      </c>
      <c r="K130" s="34">
        <f t="shared" si="37"/>
        <v>1047</v>
      </c>
      <c r="L130" s="35">
        <f>K130/K135*100</f>
        <v>3.116256920054765</v>
      </c>
      <c r="M130" s="47">
        <f t="shared" si="38"/>
        <v>740250.4600000001</v>
      </c>
      <c r="N130" s="35">
        <f>M130/M135*100</f>
        <v>7.450027430978924</v>
      </c>
      <c r="O130" s="7"/>
      <c r="P130" s="28"/>
      <c r="Q130" s="9"/>
      <c r="R130" s="9"/>
      <c r="U130" s="21"/>
      <c r="W130" s="21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</row>
    <row r="131" spans="1:42" ht="12">
      <c r="A131" s="75"/>
      <c r="B131" s="46" t="s">
        <v>10</v>
      </c>
      <c r="C131" s="34">
        <v>620</v>
      </c>
      <c r="D131" s="35">
        <f>C131/C135*100</f>
        <v>1.892898577273005</v>
      </c>
      <c r="E131" s="47">
        <v>865140.94</v>
      </c>
      <c r="F131" s="35">
        <f>E131/E135*100</f>
        <v>10.067258380187845</v>
      </c>
      <c r="G131" s="34">
        <v>71</v>
      </c>
      <c r="H131" s="35">
        <f>G131/G135*100</f>
        <v>8.412322274881516</v>
      </c>
      <c r="I131" s="47">
        <v>95375.38</v>
      </c>
      <c r="J131" s="35">
        <f>I131/I135*100</f>
        <v>7.103776763823875</v>
      </c>
      <c r="K131" s="34">
        <f t="shared" si="37"/>
        <v>691</v>
      </c>
      <c r="L131" s="35">
        <f>K131/K135*100</f>
        <v>2.0566700398833264</v>
      </c>
      <c r="M131" s="47">
        <f t="shared" si="38"/>
        <v>960516.32</v>
      </c>
      <c r="N131" s="35">
        <f>M131/M135*100</f>
        <v>9.666826727676641</v>
      </c>
      <c r="O131" s="7"/>
      <c r="P131" s="28"/>
      <c r="Q131" s="9"/>
      <c r="R131" s="9"/>
      <c r="U131" s="21"/>
      <c r="W131" s="21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</row>
    <row r="132" spans="1:42" ht="12">
      <c r="A132" s="75"/>
      <c r="B132" s="46" t="s">
        <v>11</v>
      </c>
      <c r="C132" s="34">
        <v>490</v>
      </c>
      <c r="D132" s="35">
        <f>C132/C135*100</f>
        <v>1.4960004884899554</v>
      </c>
      <c r="E132" s="47">
        <v>1491180.99</v>
      </c>
      <c r="F132" s="35">
        <f>E132/E135*100</f>
        <v>17.35220658723457</v>
      </c>
      <c r="G132" s="34">
        <v>63</v>
      </c>
      <c r="H132" s="35">
        <f>G132/G135*100</f>
        <v>7.464454976303317</v>
      </c>
      <c r="I132" s="47">
        <v>192746.71</v>
      </c>
      <c r="J132" s="35">
        <f>I132/I135*100</f>
        <v>14.35621645545736</v>
      </c>
      <c r="K132" s="34">
        <f t="shared" si="37"/>
        <v>553</v>
      </c>
      <c r="L132" s="35">
        <f>K132/K135*100</f>
        <v>1.6459313054348472</v>
      </c>
      <c r="M132" s="47">
        <f t="shared" si="38"/>
        <v>1683927.7</v>
      </c>
      <c r="N132" s="35">
        <f>M132/M135*100</f>
        <v>16.947382318121416</v>
      </c>
      <c r="O132" s="7"/>
      <c r="P132" s="28"/>
      <c r="Q132" s="9"/>
      <c r="R132" s="9"/>
      <c r="U132" s="21"/>
      <c r="W132" s="21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</row>
    <row r="133" spans="1:42" ht="12">
      <c r="A133" s="75"/>
      <c r="B133" s="46" t="s">
        <v>12</v>
      </c>
      <c r="C133" s="34">
        <v>130</v>
      </c>
      <c r="D133" s="35">
        <f>C133/C135*100</f>
        <v>0.39689808878304933</v>
      </c>
      <c r="E133" s="47">
        <v>885345.55</v>
      </c>
      <c r="F133" s="35">
        <f>E133/E135*100</f>
        <v>10.30237039481627</v>
      </c>
      <c r="G133" s="34">
        <v>13</v>
      </c>
      <c r="H133" s="35">
        <f>G133/G135*100</f>
        <v>1.5402843601895735</v>
      </c>
      <c r="I133" s="47">
        <v>82996.15</v>
      </c>
      <c r="J133" s="35">
        <f>I133/I135*100</f>
        <v>6.181743358263326</v>
      </c>
      <c r="K133" s="34">
        <f t="shared" si="37"/>
        <v>143</v>
      </c>
      <c r="L133" s="35">
        <f>K133/K135*100</f>
        <v>0.42562057265313413</v>
      </c>
      <c r="M133" s="47">
        <f t="shared" si="38"/>
        <v>968341.7000000001</v>
      </c>
      <c r="N133" s="35">
        <f>M133/M135*100</f>
        <v>9.745582903873865</v>
      </c>
      <c r="O133" s="7"/>
      <c r="P133" s="28"/>
      <c r="Q133" s="9"/>
      <c r="R133" s="9"/>
      <c r="U133" s="21"/>
      <c r="W133" s="21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</row>
    <row r="134" spans="1:42" ht="12">
      <c r="A134" s="75"/>
      <c r="B134" s="48" t="s">
        <v>13</v>
      </c>
      <c r="C134" s="36">
        <v>33</v>
      </c>
      <c r="D134" s="37">
        <f>C134/C135*100</f>
        <v>0.10075105330646639</v>
      </c>
      <c r="E134" s="49">
        <v>474063.13</v>
      </c>
      <c r="F134" s="37">
        <f>E134/E135*100</f>
        <v>5.5164607263073</v>
      </c>
      <c r="G134" s="36">
        <v>19</v>
      </c>
      <c r="H134" s="37">
        <f>G134/G135*100</f>
        <v>2.251184834123223</v>
      </c>
      <c r="I134" s="49">
        <v>783776.33</v>
      </c>
      <c r="J134" s="37">
        <f>I134/I135*100</f>
        <v>58.37745633190823</v>
      </c>
      <c r="K134" s="34">
        <f t="shared" si="37"/>
        <v>52</v>
      </c>
      <c r="L134" s="37">
        <f>K134/K135*100</f>
        <v>0.1547711173284124</v>
      </c>
      <c r="M134" s="49">
        <f t="shared" si="38"/>
        <v>1257839.46</v>
      </c>
      <c r="N134" s="37">
        <f>M134/M135*100</f>
        <v>12.659145771780697</v>
      </c>
      <c r="O134" s="7"/>
      <c r="P134" s="28"/>
      <c r="Q134" s="9"/>
      <c r="R134" s="9"/>
      <c r="U134" s="21"/>
      <c r="W134" s="21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</row>
    <row r="135" spans="1:42" ht="12">
      <c r="A135" s="76"/>
      <c r="B135" s="50" t="s">
        <v>14</v>
      </c>
      <c r="C135" s="39">
        <f aca="true" t="shared" si="39" ref="C135:N135">SUM(C126:C134)</f>
        <v>32754</v>
      </c>
      <c r="D135" s="38">
        <f t="shared" si="39"/>
        <v>100</v>
      </c>
      <c r="E135" s="52">
        <f t="shared" si="39"/>
        <v>8593610.17</v>
      </c>
      <c r="F135" s="38">
        <f t="shared" si="39"/>
        <v>100</v>
      </c>
      <c r="G135" s="39">
        <f t="shared" si="39"/>
        <v>844</v>
      </c>
      <c r="H135" s="38">
        <f t="shared" si="39"/>
        <v>100</v>
      </c>
      <c r="I135" s="52">
        <f t="shared" si="39"/>
        <v>1342601.0299999998</v>
      </c>
      <c r="J135" s="38">
        <f t="shared" si="39"/>
        <v>100.00000000000001</v>
      </c>
      <c r="K135" s="39">
        <f t="shared" si="39"/>
        <v>33598</v>
      </c>
      <c r="L135" s="38">
        <f t="shared" si="39"/>
        <v>100</v>
      </c>
      <c r="M135" s="52">
        <f t="shared" si="39"/>
        <v>9936211.2</v>
      </c>
      <c r="N135" s="38">
        <f t="shared" si="39"/>
        <v>100.00000000000001</v>
      </c>
      <c r="O135" s="7"/>
      <c r="P135" s="28"/>
      <c r="Q135" s="9"/>
      <c r="R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</row>
    <row r="136" spans="1:42" ht="12" customHeight="1">
      <c r="A136" s="74" t="s">
        <v>59</v>
      </c>
      <c r="B136" s="44" t="s">
        <v>4</v>
      </c>
      <c r="C136" s="32">
        <v>5974</v>
      </c>
      <c r="D136" s="33">
        <f>C136/C145*100</f>
        <v>22.39298298223255</v>
      </c>
      <c r="E136" s="45">
        <v>436491.65</v>
      </c>
      <c r="F136" s="33">
        <f>E136/E145*100</f>
        <v>6.466895595594352</v>
      </c>
      <c r="G136" s="32">
        <v>130</v>
      </c>
      <c r="H136" s="33">
        <f>G136/G145*100</f>
        <v>13.684210526315791</v>
      </c>
      <c r="I136" s="45">
        <v>7746.21</v>
      </c>
      <c r="J136" s="33">
        <f>I136/I145*100</f>
        <v>0.5853052425765665</v>
      </c>
      <c r="K136" s="32">
        <f>C136+G136</f>
        <v>6104</v>
      </c>
      <c r="L136" s="33">
        <f>K136/K145*100</f>
        <v>22.093528304618502</v>
      </c>
      <c r="M136" s="45">
        <f>E136+I136</f>
        <v>444237.86000000004</v>
      </c>
      <c r="N136" s="33">
        <f>M136/M145*100</f>
        <v>5.502706139470065</v>
      </c>
      <c r="O136" s="7"/>
      <c r="P136" s="28"/>
      <c r="Q136" s="9"/>
      <c r="R136" s="9"/>
      <c r="U136" s="21"/>
      <c r="W136" s="21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</row>
    <row r="137" spans="1:42" ht="12">
      <c r="A137" s="75"/>
      <c r="B137" s="46" t="s">
        <v>6</v>
      </c>
      <c r="C137" s="34">
        <v>15166</v>
      </c>
      <c r="D137" s="35">
        <f>C137/C145*100</f>
        <v>56.84833945573131</v>
      </c>
      <c r="E137" s="47">
        <v>2022138.84</v>
      </c>
      <c r="F137" s="35">
        <f>E137/E145*100</f>
        <v>29.95924608884562</v>
      </c>
      <c r="G137" s="34">
        <v>218</v>
      </c>
      <c r="H137" s="35">
        <f>G137/G145*100</f>
        <v>22.94736842105263</v>
      </c>
      <c r="I137" s="47">
        <v>31542.18</v>
      </c>
      <c r="J137" s="35">
        <f>I137/I145*100</f>
        <v>2.3833336969038696</v>
      </c>
      <c r="K137" s="34">
        <f aca="true" t="shared" si="40" ref="K137:K144">C137+G137</f>
        <v>15384</v>
      </c>
      <c r="L137" s="35">
        <f>K137/K145*100</f>
        <v>55.68264079918923</v>
      </c>
      <c r="M137" s="47">
        <f aca="true" t="shared" si="41" ref="M137:M144">E137+I137</f>
        <v>2053681.02</v>
      </c>
      <c r="N137" s="35">
        <f>M137/M145*100</f>
        <v>25.43863136128727</v>
      </c>
      <c r="O137" s="7"/>
      <c r="P137" s="28"/>
      <c r="Q137" s="9"/>
      <c r="R137" s="9"/>
      <c r="U137" s="21"/>
      <c r="W137" s="21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</row>
    <row r="138" spans="1:42" ht="12">
      <c r="A138" s="75"/>
      <c r="B138" s="46" t="s">
        <v>7</v>
      </c>
      <c r="C138" s="34">
        <v>2712</v>
      </c>
      <c r="D138" s="35">
        <f>C138/C145*100</f>
        <v>10.165679586175875</v>
      </c>
      <c r="E138" s="47">
        <v>654345.99</v>
      </c>
      <c r="F138" s="35">
        <f>E138/E145*100</f>
        <v>9.694543299341065</v>
      </c>
      <c r="G138" s="34">
        <v>112</v>
      </c>
      <c r="H138" s="35">
        <f>G138/G145*100</f>
        <v>11.789473684210526</v>
      </c>
      <c r="I138" s="47">
        <v>27381.95</v>
      </c>
      <c r="J138" s="35">
        <f>I138/I145*100</f>
        <v>2.0689858507540353</v>
      </c>
      <c r="K138" s="34">
        <f t="shared" si="40"/>
        <v>2824</v>
      </c>
      <c r="L138" s="35">
        <f>K138/K145*100</f>
        <v>10.221514405675402</v>
      </c>
      <c r="M138" s="47">
        <f t="shared" si="41"/>
        <v>681727.94</v>
      </c>
      <c r="N138" s="35">
        <f>M138/M145*100</f>
        <v>8.444459283335913</v>
      </c>
      <c r="O138" s="7"/>
      <c r="P138" s="28"/>
      <c r="Q138" s="9"/>
      <c r="R138" s="9"/>
      <c r="U138" s="21"/>
      <c r="W138" s="21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</row>
    <row r="139" spans="1:42" ht="12">
      <c r="A139" s="75"/>
      <c r="B139" s="46" t="s">
        <v>8</v>
      </c>
      <c r="C139" s="34">
        <v>1407</v>
      </c>
      <c r="D139" s="35">
        <f>C139/C145*100</f>
        <v>5.274008546367794</v>
      </c>
      <c r="E139" s="47">
        <v>525662.08</v>
      </c>
      <c r="F139" s="35">
        <f>E139/E145*100</f>
        <v>7.788011041959142</v>
      </c>
      <c r="G139" s="34">
        <v>141</v>
      </c>
      <c r="H139" s="35">
        <f>G139/G145*100</f>
        <v>14.842105263157896</v>
      </c>
      <c r="I139" s="47">
        <v>55407.32</v>
      </c>
      <c r="J139" s="35">
        <f>I139/I145*100</f>
        <v>4.186588650852151</v>
      </c>
      <c r="K139" s="34">
        <f t="shared" si="40"/>
        <v>1548</v>
      </c>
      <c r="L139" s="35">
        <f>K139/K145*100</f>
        <v>5.6030114376719276</v>
      </c>
      <c r="M139" s="47">
        <f t="shared" si="41"/>
        <v>581069.3999999999</v>
      </c>
      <c r="N139" s="35">
        <f>M139/M145*100</f>
        <v>7.197617408921847</v>
      </c>
      <c r="O139" s="7"/>
      <c r="P139" s="28"/>
      <c r="Q139" s="9"/>
      <c r="R139" s="9"/>
      <c r="U139" s="21"/>
      <c r="W139" s="21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</row>
    <row r="140" spans="1:42" ht="12">
      <c r="A140" s="75"/>
      <c r="B140" s="46" t="s">
        <v>9</v>
      </c>
      <c r="C140" s="34">
        <v>626</v>
      </c>
      <c r="D140" s="35">
        <f>C140/C145*100</f>
        <v>2.3465027363370567</v>
      </c>
      <c r="E140" s="47">
        <v>428212.17</v>
      </c>
      <c r="F140" s="35">
        <f>E140/E145*100</f>
        <v>6.344229943809691</v>
      </c>
      <c r="G140" s="34">
        <v>148</v>
      </c>
      <c r="H140" s="35">
        <f>G140/G145*100</f>
        <v>15.578947368421053</v>
      </c>
      <c r="I140" s="47">
        <v>103794.01</v>
      </c>
      <c r="J140" s="35">
        <f>I140/I145*100</f>
        <v>7.842697035201029</v>
      </c>
      <c r="K140" s="34">
        <f t="shared" si="40"/>
        <v>774</v>
      </c>
      <c r="L140" s="35">
        <f>K140/K145*100</f>
        <v>2.8015057188359638</v>
      </c>
      <c r="M140" s="47">
        <f t="shared" si="41"/>
        <v>532006.1799999999</v>
      </c>
      <c r="N140" s="35">
        <f>M140/M145*100</f>
        <v>6.589878838606903</v>
      </c>
      <c r="O140" s="7"/>
      <c r="P140" s="28"/>
      <c r="Q140" s="9"/>
      <c r="R140" s="9"/>
      <c r="U140" s="21"/>
      <c r="W140" s="21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</row>
    <row r="141" spans="1:42" ht="12">
      <c r="A141" s="75"/>
      <c r="B141" s="46" t="s">
        <v>10</v>
      </c>
      <c r="C141" s="34">
        <v>350</v>
      </c>
      <c r="D141" s="35">
        <f>C141/C145*100</f>
        <v>1.3119424244696005</v>
      </c>
      <c r="E141" s="47">
        <v>491822.63</v>
      </c>
      <c r="F141" s="35">
        <f>E141/E145*100</f>
        <v>7.286658518577917</v>
      </c>
      <c r="G141" s="34">
        <v>111</v>
      </c>
      <c r="H141" s="35">
        <f>G141/G145*100</f>
        <v>11.68421052631579</v>
      </c>
      <c r="I141" s="47">
        <v>154047.17</v>
      </c>
      <c r="J141" s="35">
        <f>I141/I145*100</f>
        <v>11.639836281882827</v>
      </c>
      <c r="K141" s="34">
        <f t="shared" si="40"/>
        <v>461</v>
      </c>
      <c r="L141" s="35">
        <f>K141/K145*100</f>
        <v>1.6685970754307227</v>
      </c>
      <c r="M141" s="47">
        <f t="shared" si="41"/>
        <v>645869.8</v>
      </c>
      <c r="N141" s="35">
        <f>M141/M145*100</f>
        <v>8.000290010757531</v>
      </c>
      <c r="O141" s="7"/>
      <c r="P141" s="28"/>
      <c r="Q141" s="9"/>
      <c r="R141" s="9"/>
      <c r="U141" s="21"/>
      <c r="W141" s="21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</row>
    <row r="142" spans="1:42" ht="12">
      <c r="A142" s="75"/>
      <c r="B142" s="46" t="s">
        <v>11</v>
      </c>
      <c r="C142" s="34">
        <v>308</v>
      </c>
      <c r="D142" s="35">
        <f>C142/C145*100</f>
        <v>1.1545093335332484</v>
      </c>
      <c r="E142" s="47">
        <v>973752.1</v>
      </c>
      <c r="F142" s="35">
        <f>E142/E145*100</f>
        <v>14.426743711341903</v>
      </c>
      <c r="G142" s="34">
        <v>53</v>
      </c>
      <c r="H142" s="35">
        <f>G142/G145*100</f>
        <v>5.578947368421053</v>
      </c>
      <c r="I142" s="47">
        <v>155309.41</v>
      </c>
      <c r="J142" s="35">
        <f>I142/I145*100</f>
        <v>11.735211399442234</v>
      </c>
      <c r="K142" s="34">
        <f t="shared" si="40"/>
        <v>361</v>
      </c>
      <c r="L142" s="35">
        <f>K142/K145*100</f>
        <v>1.306645432170262</v>
      </c>
      <c r="M142" s="47">
        <f t="shared" si="41"/>
        <v>1129061.51</v>
      </c>
      <c r="N142" s="35">
        <f>M142/M145*100</f>
        <v>13.985511507092937</v>
      </c>
      <c r="O142" s="7"/>
      <c r="P142" s="28"/>
      <c r="Q142" s="9"/>
      <c r="R142" s="9"/>
      <c r="U142" s="21"/>
      <c r="W142" s="21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</row>
    <row r="143" spans="1:42" ht="12">
      <c r="A143" s="75"/>
      <c r="B143" s="46" t="s">
        <v>12</v>
      </c>
      <c r="C143" s="34">
        <v>97</v>
      </c>
      <c r="D143" s="35">
        <f>C143/C145*100</f>
        <v>0.3635954719244321</v>
      </c>
      <c r="E143" s="47">
        <v>678881.06</v>
      </c>
      <c r="F143" s="35">
        <f>E143/E145*100</f>
        <v>10.058045639238287</v>
      </c>
      <c r="G143" s="34">
        <v>17</v>
      </c>
      <c r="H143" s="35">
        <f>G143/G145*100</f>
        <v>1.789473684210526</v>
      </c>
      <c r="I143" s="47">
        <v>117580.82</v>
      </c>
      <c r="J143" s="35">
        <f>I143/I145*100</f>
        <v>8.884431273158306</v>
      </c>
      <c r="K143" s="34">
        <f t="shared" si="40"/>
        <v>114</v>
      </c>
      <c r="L143" s="35">
        <f>K143/K145*100</f>
        <v>0.4126248733169248</v>
      </c>
      <c r="M143" s="47">
        <f t="shared" si="41"/>
        <v>796461.8800000001</v>
      </c>
      <c r="N143" s="35">
        <f>M143/M145*100</f>
        <v>9.865650975650455</v>
      </c>
      <c r="O143" s="7"/>
      <c r="P143" s="28"/>
      <c r="Q143" s="9"/>
      <c r="R143" s="9"/>
      <c r="U143" s="21"/>
      <c r="W143" s="21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</row>
    <row r="144" spans="1:42" ht="12">
      <c r="A144" s="75"/>
      <c r="B144" s="48" t="s">
        <v>13</v>
      </c>
      <c r="C144" s="36">
        <v>38</v>
      </c>
      <c r="D144" s="37">
        <f>C144/C145*100</f>
        <v>0.14243946322812806</v>
      </c>
      <c r="E144" s="49">
        <v>538325.41</v>
      </c>
      <c r="F144" s="37">
        <f>E144/E145*100</f>
        <v>7.975626161292028</v>
      </c>
      <c r="G144" s="36">
        <v>20</v>
      </c>
      <c r="H144" s="37">
        <f>G144/G145*100</f>
        <v>2.1052631578947367</v>
      </c>
      <c r="I144" s="49">
        <v>670638.84</v>
      </c>
      <c r="J144" s="37">
        <f>I144/I145*100</f>
        <v>50.67361056922897</v>
      </c>
      <c r="K144" s="34">
        <f t="shared" si="40"/>
        <v>58</v>
      </c>
      <c r="L144" s="37">
        <f>K144/K145*100</f>
        <v>0.20993195309106702</v>
      </c>
      <c r="M144" s="49">
        <f t="shared" si="41"/>
        <v>1208964.25</v>
      </c>
      <c r="N144" s="37">
        <f>M144/M145*100</f>
        <v>14.97525447487709</v>
      </c>
      <c r="O144" s="7"/>
      <c r="P144" s="28"/>
      <c r="Q144" s="9"/>
      <c r="R144" s="9"/>
      <c r="U144" s="21"/>
      <c r="W144" s="21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</row>
    <row r="145" spans="1:42" ht="12">
      <c r="A145" s="76"/>
      <c r="B145" s="50" t="s">
        <v>14</v>
      </c>
      <c r="C145" s="32">
        <f aca="true" t="shared" si="42" ref="C145:N145">SUM(C136:C144)</f>
        <v>26678</v>
      </c>
      <c r="D145" s="38">
        <f t="shared" si="42"/>
        <v>100</v>
      </c>
      <c r="E145" s="51">
        <f t="shared" si="42"/>
        <v>6749631.93</v>
      </c>
      <c r="F145" s="38">
        <f t="shared" si="42"/>
        <v>100</v>
      </c>
      <c r="G145" s="39">
        <f t="shared" si="42"/>
        <v>950</v>
      </c>
      <c r="H145" s="38">
        <f t="shared" si="42"/>
        <v>100.00000000000001</v>
      </c>
      <c r="I145" s="51">
        <f t="shared" si="42"/>
        <v>1323447.9100000001</v>
      </c>
      <c r="J145" s="38">
        <f t="shared" si="42"/>
        <v>100</v>
      </c>
      <c r="K145" s="39">
        <f t="shared" si="42"/>
        <v>27628</v>
      </c>
      <c r="L145" s="38">
        <f t="shared" si="42"/>
        <v>100.00000000000001</v>
      </c>
      <c r="M145" s="51">
        <f t="shared" si="42"/>
        <v>8073079.839999999</v>
      </c>
      <c r="N145" s="38">
        <f t="shared" si="42"/>
        <v>100</v>
      </c>
      <c r="O145" s="7"/>
      <c r="P145" s="28"/>
      <c r="Q145" s="9"/>
      <c r="R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</row>
    <row r="146" spans="1:42" ht="12" customHeight="1">
      <c r="A146" s="74" t="s">
        <v>60</v>
      </c>
      <c r="B146" s="44" t="s">
        <v>4</v>
      </c>
      <c r="C146" s="32">
        <v>2753</v>
      </c>
      <c r="D146" s="33">
        <f>C146/C155*100</f>
        <v>20.81663516068053</v>
      </c>
      <c r="E146" s="45">
        <v>196285.73</v>
      </c>
      <c r="F146" s="33">
        <f>E146/E155*100</f>
        <v>4.976745158601599</v>
      </c>
      <c r="G146" s="32">
        <v>98</v>
      </c>
      <c r="H146" s="33">
        <f>G146/G155*100</f>
        <v>16.198347107438018</v>
      </c>
      <c r="I146" s="45">
        <v>5255.45</v>
      </c>
      <c r="J146" s="33">
        <f>I146/I155*100</f>
        <v>0.6269520861729415</v>
      </c>
      <c r="K146" s="32">
        <f>C146+G146</f>
        <v>2851</v>
      </c>
      <c r="L146" s="33">
        <f>K146/K155*100</f>
        <v>20.61460592913955</v>
      </c>
      <c r="M146" s="45">
        <f>E146+I146</f>
        <v>201541.18000000002</v>
      </c>
      <c r="N146" s="33">
        <f>M146/M155*100</f>
        <v>4.2143041712873215</v>
      </c>
      <c r="O146" s="7"/>
      <c r="P146" s="28"/>
      <c r="Q146" s="9"/>
      <c r="R146" s="9"/>
      <c r="U146" s="21"/>
      <c r="W146" s="21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</row>
    <row r="147" spans="1:42" ht="12">
      <c r="A147" s="75"/>
      <c r="B147" s="46" t="s">
        <v>6</v>
      </c>
      <c r="C147" s="34">
        <v>6534</v>
      </c>
      <c r="D147" s="35">
        <f>C147/C155*100</f>
        <v>49.406427221172024</v>
      </c>
      <c r="E147" s="47">
        <v>872360.57</v>
      </c>
      <c r="F147" s="35">
        <f>E147/E155*100</f>
        <v>22.118348813754473</v>
      </c>
      <c r="G147" s="34">
        <v>117</v>
      </c>
      <c r="H147" s="35">
        <f>G147/G155*100</f>
        <v>19.33884297520661</v>
      </c>
      <c r="I147" s="47">
        <v>17273.53</v>
      </c>
      <c r="J147" s="35">
        <f>I147/I155*100</f>
        <v>2.0606562081402906</v>
      </c>
      <c r="K147" s="34">
        <f aca="true" t="shared" si="43" ref="K147:K154">C147+G147</f>
        <v>6651</v>
      </c>
      <c r="L147" s="35">
        <f>K147/K155*100</f>
        <v>48.09110629067245</v>
      </c>
      <c r="M147" s="47">
        <f aca="true" t="shared" si="44" ref="M147:M154">E147+I147</f>
        <v>889634.1</v>
      </c>
      <c r="N147" s="35">
        <f>M147/M155*100</f>
        <v>18.602593765450028</v>
      </c>
      <c r="O147" s="7"/>
      <c r="P147" s="28"/>
      <c r="Q147" s="9"/>
      <c r="R147" s="9"/>
      <c r="U147" s="21"/>
      <c r="W147" s="21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</row>
    <row r="148" spans="1:42" ht="12">
      <c r="A148" s="75"/>
      <c r="B148" s="46" t="s">
        <v>7</v>
      </c>
      <c r="C148" s="34">
        <v>1585</v>
      </c>
      <c r="D148" s="35">
        <f>C148/C155*100</f>
        <v>11.984877126654064</v>
      </c>
      <c r="E148" s="47">
        <v>382159.58</v>
      </c>
      <c r="F148" s="35">
        <f>E148/E155*100</f>
        <v>9.689501318196795</v>
      </c>
      <c r="G148" s="34">
        <v>72</v>
      </c>
      <c r="H148" s="35">
        <f>G148/G155*100</f>
        <v>11.900826446280991</v>
      </c>
      <c r="I148" s="47">
        <v>17892.47</v>
      </c>
      <c r="J148" s="35">
        <f>I148/I155*100</f>
        <v>2.13449302976658</v>
      </c>
      <c r="K148" s="34">
        <f t="shared" si="43"/>
        <v>1657</v>
      </c>
      <c r="L148" s="35">
        <f>K148/K155*100</f>
        <v>11.981200289226319</v>
      </c>
      <c r="M148" s="47">
        <f t="shared" si="44"/>
        <v>400052.05000000005</v>
      </c>
      <c r="N148" s="35">
        <f>M148/M155*100</f>
        <v>8.365243386225309</v>
      </c>
      <c r="O148" s="7"/>
      <c r="P148" s="28"/>
      <c r="Q148" s="9"/>
      <c r="R148" s="9"/>
      <c r="U148" s="21"/>
      <c r="W148" s="21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</row>
    <row r="149" spans="1:42" ht="12">
      <c r="A149" s="75"/>
      <c r="B149" s="46" t="s">
        <v>8</v>
      </c>
      <c r="C149" s="34">
        <v>1211</v>
      </c>
      <c r="D149" s="35">
        <f>C149/C155*100</f>
        <v>9.156899810964084</v>
      </c>
      <c r="E149" s="47">
        <v>455322.38</v>
      </c>
      <c r="F149" s="35">
        <f>E149/E155*100</f>
        <v>11.544514470144913</v>
      </c>
      <c r="G149" s="34">
        <v>98</v>
      </c>
      <c r="H149" s="35">
        <f>G149/G155*100</f>
        <v>16.198347107438018</v>
      </c>
      <c r="I149" s="47">
        <v>38171.1</v>
      </c>
      <c r="J149" s="35">
        <f>I149/I155*100</f>
        <v>4.553644459849483</v>
      </c>
      <c r="K149" s="34">
        <f t="shared" si="43"/>
        <v>1309</v>
      </c>
      <c r="L149" s="35">
        <f>K149/K155*100</f>
        <v>9.464931308749096</v>
      </c>
      <c r="M149" s="47">
        <f t="shared" si="44"/>
        <v>493493.48</v>
      </c>
      <c r="N149" s="35">
        <f>M149/M155*100</f>
        <v>10.319139896209283</v>
      </c>
      <c r="O149" s="7"/>
      <c r="P149" s="28"/>
      <c r="Q149" s="9"/>
      <c r="R149" s="9"/>
      <c r="U149" s="21"/>
      <c r="W149" s="21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</row>
    <row r="150" spans="1:42" ht="12">
      <c r="A150" s="75"/>
      <c r="B150" s="46" t="s">
        <v>9</v>
      </c>
      <c r="C150" s="34">
        <v>654</v>
      </c>
      <c r="D150" s="35">
        <f>C150/C155*100</f>
        <v>4.945179584120983</v>
      </c>
      <c r="E150" s="47">
        <v>454118.03</v>
      </c>
      <c r="F150" s="35">
        <f>E150/E155*100</f>
        <v>11.513978663839678</v>
      </c>
      <c r="G150" s="34">
        <v>107</v>
      </c>
      <c r="H150" s="35">
        <f>G150/G155*100</f>
        <v>17.68595041322314</v>
      </c>
      <c r="I150" s="47">
        <v>77369.7</v>
      </c>
      <c r="J150" s="35">
        <f>I150/I155*100</f>
        <v>9.229865153616652</v>
      </c>
      <c r="K150" s="34">
        <f t="shared" si="43"/>
        <v>761</v>
      </c>
      <c r="L150" s="35">
        <f>K150/K155*100</f>
        <v>5.502530730296457</v>
      </c>
      <c r="M150" s="47">
        <f t="shared" si="44"/>
        <v>531487.73</v>
      </c>
      <c r="N150" s="35">
        <f>M150/M155*100</f>
        <v>11.113614386533955</v>
      </c>
      <c r="O150" s="7"/>
      <c r="P150" s="28"/>
      <c r="Q150" s="9"/>
      <c r="R150" s="9"/>
      <c r="U150" s="21"/>
      <c r="W150" s="21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</row>
    <row r="151" spans="1:42" ht="12">
      <c r="A151" s="75"/>
      <c r="B151" s="46" t="s">
        <v>10</v>
      </c>
      <c r="C151" s="34">
        <v>241</v>
      </c>
      <c r="D151" s="35">
        <f>C151/C155*100</f>
        <v>1.822306238185255</v>
      </c>
      <c r="E151" s="47">
        <v>333462.14</v>
      </c>
      <c r="F151" s="35">
        <f>E151/E155*100</f>
        <v>8.454797456860101</v>
      </c>
      <c r="G151" s="34">
        <v>66</v>
      </c>
      <c r="H151" s="35">
        <f>G151/G155*100</f>
        <v>10.909090909090908</v>
      </c>
      <c r="I151" s="47">
        <v>95680.75</v>
      </c>
      <c r="J151" s="35">
        <f>I151/I155*100</f>
        <v>11.414292937634585</v>
      </c>
      <c r="K151" s="34">
        <f t="shared" si="43"/>
        <v>307</v>
      </c>
      <c r="L151" s="35">
        <f>K151/K155*100</f>
        <v>2.2198120028922634</v>
      </c>
      <c r="M151" s="47">
        <f t="shared" si="44"/>
        <v>429142.89</v>
      </c>
      <c r="N151" s="35">
        <f>M151/M155*100</f>
        <v>8.973544123366233</v>
      </c>
      <c r="O151" s="7"/>
      <c r="P151" s="28"/>
      <c r="Q151" s="9"/>
      <c r="R151" s="9"/>
      <c r="U151" s="21"/>
      <c r="W151" s="21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</row>
    <row r="152" spans="1:42" ht="12">
      <c r="A152" s="75"/>
      <c r="B152" s="46" t="s">
        <v>11</v>
      </c>
      <c r="C152" s="34">
        <v>162</v>
      </c>
      <c r="D152" s="35">
        <f>C152/C155*100</f>
        <v>1.224952741020794</v>
      </c>
      <c r="E152" s="47">
        <v>497717.04</v>
      </c>
      <c r="F152" s="35">
        <f>E152/E155*100</f>
        <v>12.619413898165282</v>
      </c>
      <c r="G152" s="34">
        <v>29</v>
      </c>
      <c r="H152" s="35">
        <f>G152/G155*100</f>
        <v>4.793388429752066</v>
      </c>
      <c r="I152" s="47">
        <v>84060.35</v>
      </c>
      <c r="J152" s="35">
        <f>I152/I155*100</f>
        <v>10.02803029177856</v>
      </c>
      <c r="K152" s="34">
        <f t="shared" si="43"/>
        <v>191</v>
      </c>
      <c r="L152" s="35">
        <f>K152/K155*100</f>
        <v>1.381055676066522</v>
      </c>
      <c r="M152" s="47">
        <f t="shared" si="44"/>
        <v>581777.39</v>
      </c>
      <c r="N152" s="35">
        <f>M152/M155*100</f>
        <v>12.165190664447092</v>
      </c>
      <c r="O152" s="7"/>
      <c r="P152" s="28"/>
      <c r="Q152" s="9"/>
      <c r="R152" s="9"/>
      <c r="U152" s="21"/>
      <c r="W152" s="21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</row>
    <row r="153" spans="1:42" ht="12">
      <c r="A153" s="75"/>
      <c r="B153" s="46" t="s">
        <v>12</v>
      </c>
      <c r="C153" s="34">
        <v>64</v>
      </c>
      <c r="D153" s="35">
        <f>C153/C155*100</f>
        <v>0.48393194706994325</v>
      </c>
      <c r="E153" s="47">
        <v>459194.25</v>
      </c>
      <c r="F153" s="35">
        <f>E153/E155*100</f>
        <v>11.64268416529919</v>
      </c>
      <c r="G153" s="34">
        <v>9</v>
      </c>
      <c r="H153" s="35">
        <f>G153/G155*100</f>
        <v>1.487603305785124</v>
      </c>
      <c r="I153" s="47">
        <v>65503.2</v>
      </c>
      <c r="J153" s="35">
        <f>I153/I155*100</f>
        <v>7.814243859422774</v>
      </c>
      <c r="K153" s="34">
        <f t="shared" si="43"/>
        <v>73</v>
      </c>
      <c r="L153" s="35">
        <f>K153/K155*100</f>
        <v>0.5278380332610267</v>
      </c>
      <c r="M153" s="47">
        <f t="shared" si="44"/>
        <v>524697.45</v>
      </c>
      <c r="N153" s="35">
        <f>M153/M155*100</f>
        <v>10.97162700049102</v>
      </c>
      <c r="O153" s="7"/>
      <c r="P153" s="28"/>
      <c r="Q153" s="9"/>
      <c r="R153" s="9"/>
      <c r="U153" s="21"/>
      <c r="W153" s="21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</row>
    <row r="154" spans="1:42" ht="12">
      <c r="A154" s="75"/>
      <c r="B154" s="48" t="s">
        <v>13</v>
      </c>
      <c r="C154" s="36">
        <v>21</v>
      </c>
      <c r="D154" s="37">
        <f>C154/C155*100</f>
        <v>0.15879017013232516</v>
      </c>
      <c r="E154" s="49">
        <v>293438.57</v>
      </c>
      <c r="F154" s="37">
        <f>E154/E155*100</f>
        <v>7.440016055137969</v>
      </c>
      <c r="G154" s="36">
        <v>9</v>
      </c>
      <c r="H154" s="37">
        <f>G154/G155*100</f>
        <v>1.487603305785124</v>
      </c>
      <c r="I154" s="49">
        <v>437047.3</v>
      </c>
      <c r="J154" s="37">
        <f>I154/I155*100</f>
        <v>52.13782197361814</v>
      </c>
      <c r="K154" s="34">
        <f t="shared" si="43"/>
        <v>30</v>
      </c>
      <c r="L154" s="37">
        <f>K154/K155*100</f>
        <v>0.21691973969631237</v>
      </c>
      <c r="M154" s="49">
        <f t="shared" si="44"/>
        <v>730485.87</v>
      </c>
      <c r="N154" s="37">
        <f>M154/M155*100</f>
        <v>15.274742605989744</v>
      </c>
      <c r="O154" s="7"/>
      <c r="P154" s="28"/>
      <c r="Q154" s="9"/>
      <c r="R154" s="9"/>
      <c r="U154" s="21"/>
      <c r="W154" s="21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</row>
    <row r="155" spans="1:42" ht="12">
      <c r="A155" s="76"/>
      <c r="B155" s="50" t="s">
        <v>14</v>
      </c>
      <c r="C155" s="32">
        <f aca="true" t="shared" si="45" ref="C155:N155">SUM(C146:C154)</f>
        <v>13225</v>
      </c>
      <c r="D155" s="38">
        <f t="shared" si="45"/>
        <v>100.00000000000001</v>
      </c>
      <c r="E155" s="51">
        <f t="shared" si="45"/>
        <v>3944058.29</v>
      </c>
      <c r="F155" s="38">
        <f t="shared" si="45"/>
        <v>100</v>
      </c>
      <c r="G155" s="39">
        <f t="shared" si="45"/>
        <v>605</v>
      </c>
      <c r="H155" s="38">
        <f t="shared" si="45"/>
        <v>100</v>
      </c>
      <c r="I155" s="51">
        <f t="shared" si="45"/>
        <v>838253.85</v>
      </c>
      <c r="J155" s="38">
        <f t="shared" si="45"/>
        <v>100</v>
      </c>
      <c r="K155" s="39">
        <f t="shared" si="45"/>
        <v>13830</v>
      </c>
      <c r="L155" s="38">
        <f t="shared" si="45"/>
        <v>100</v>
      </c>
      <c r="M155" s="51">
        <f t="shared" si="45"/>
        <v>4782312.140000001</v>
      </c>
      <c r="N155" s="38">
        <f t="shared" si="45"/>
        <v>99.99999999999999</v>
      </c>
      <c r="O155" s="7"/>
      <c r="P155" s="28"/>
      <c r="Q155" s="9"/>
      <c r="R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</row>
    <row r="156" spans="1:42" ht="12" customHeight="1">
      <c r="A156" s="74" t="s">
        <v>61</v>
      </c>
      <c r="B156" s="44" t="s">
        <v>4</v>
      </c>
      <c r="C156" s="32">
        <v>2065</v>
      </c>
      <c r="D156" s="33">
        <f>C156/C165*100</f>
        <v>19.327967053538</v>
      </c>
      <c r="E156" s="45">
        <v>151039.39</v>
      </c>
      <c r="F156" s="33">
        <f>E156/E165*100</f>
        <v>4.6273693600104515</v>
      </c>
      <c r="G156" s="32">
        <v>48</v>
      </c>
      <c r="H156" s="33">
        <f>G156/G165*100</f>
        <v>12</v>
      </c>
      <c r="I156" s="45">
        <v>2074.08</v>
      </c>
      <c r="J156" s="33">
        <f>I156/I165*100</f>
        <v>0.32826890194077624</v>
      </c>
      <c r="K156" s="32">
        <f>C156+G156</f>
        <v>2113</v>
      </c>
      <c r="L156" s="33">
        <f>K156/K165*100</f>
        <v>19.063514976542763</v>
      </c>
      <c r="M156" s="45">
        <f>E156+I156</f>
        <v>153113.47</v>
      </c>
      <c r="N156" s="33">
        <f>M156/M165*100</f>
        <v>3.930150485314072</v>
      </c>
      <c r="O156" s="7"/>
      <c r="P156" s="28"/>
      <c r="Q156" s="9"/>
      <c r="R156" s="9"/>
      <c r="U156" s="21"/>
      <c r="W156" s="21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</row>
    <row r="157" spans="1:42" ht="12">
      <c r="A157" s="75"/>
      <c r="B157" s="46" t="s">
        <v>6</v>
      </c>
      <c r="C157" s="34">
        <v>5468</v>
      </c>
      <c r="D157" s="35">
        <f>C157/C165*100</f>
        <v>51.17933358292775</v>
      </c>
      <c r="E157" s="47">
        <v>729821.1</v>
      </c>
      <c r="F157" s="35">
        <f>E157/E165*100</f>
        <v>22.359410988280096</v>
      </c>
      <c r="G157" s="34">
        <v>69</v>
      </c>
      <c r="H157" s="35">
        <f>G157/G165*100</f>
        <v>17.25</v>
      </c>
      <c r="I157" s="47">
        <v>10156.77</v>
      </c>
      <c r="J157" s="35">
        <f>I157/I165*100</f>
        <v>1.6075328507892745</v>
      </c>
      <c r="K157" s="34">
        <f aca="true" t="shared" si="46" ref="K157:K164">C157+G157</f>
        <v>5537</v>
      </c>
      <c r="L157" s="35">
        <f>K157/K165*100</f>
        <v>49.954889931432696</v>
      </c>
      <c r="M157" s="47">
        <f aca="true" t="shared" si="47" ref="M157:M164">E157+I157</f>
        <v>739977.87</v>
      </c>
      <c r="N157" s="35">
        <f>M157/M165*100</f>
        <v>18.99391598206332</v>
      </c>
      <c r="O157" s="7"/>
      <c r="P157" s="28"/>
      <c r="Q157" s="9"/>
      <c r="R157" s="9"/>
      <c r="U157" s="21"/>
      <c r="W157" s="21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</row>
    <row r="158" spans="1:42" ht="12">
      <c r="A158" s="75"/>
      <c r="B158" s="46" t="s">
        <v>7</v>
      </c>
      <c r="C158" s="34">
        <v>1242</v>
      </c>
      <c r="D158" s="35">
        <f>C158/C165*100</f>
        <v>11.62485960314489</v>
      </c>
      <c r="E158" s="47">
        <v>298534.96</v>
      </c>
      <c r="F158" s="35">
        <f>E158/E165*100</f>
        <v>9.146167279912515</v>
      </c>
      <c r="G158" s="34">
        <v>51</v>
      </c>
      <c r="H158" s="35">
        <f>G158/G165*100</f>
        <v>12.75</v>
      </c>
      <c r="I158" s="47">
        <v>12404.55</v>
      </c>
      <c r="J158" s="35">
        <f>I158/I165*100</f>
        <v>1.9632936085249635</v>
      </c>
      <c r="K158" s="34">
        <f t="shared" si="46"/>
        <v>1293</v>
      </c>
      <c r="L158" s="35">
        <f>K158/K165*100</f>
        <v>11.665463731504872</v>
      </c>
      <c r="M158" s="47">
        <f t="shared" si="47"/>
        <v>310939.51</v>
      </c>
      <c r="N158" s="35">
        <f>M158/M165*100</f>
        <v>7.981264261921696</v>
      </c>
      <c r="O158" s="7"/>
      <c r="P158" s="28"/>
      <c r="Q158" s="9"/>
      <c r="R158" s="9"/>
      <c r="U158" s="21"/>
      <c r="W158" s="21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</row>
    <row r="159" spans="1:42" ht="12">
      <c r="A159" s="75"/>
      <c r="B159" s="46" t="s">
        <v>8</v>
      </c>
      <c r="C159" s="34">
        <v>878</v>
      </c>
      <c r="D159" s="35">
        <f>C159/C165*100</f>
        <v>8.217895919131411</v>
      </c>
      <c r="E159" s="47">
        <v>331387.91</v>
      </c>
      <c r="F159" s="35">
        <f>E159/E165*100</f>
        <v>10.15267779492423</v>
      </c>
      <c r="G159" s="34">
        <v>75</v>
      </c>
      <c r="H159" s="35">
        <f>G159/G165*100</f>
        <v>18.75</v>
      </c>
      <c r="I159" s="47">
        <v>29806.33</v>
      </c>
      <c r="J159" s="35">
        <f>I159/I165*100</f>
        <v>4.717509073895133</v>
      </c>
      <c r="K159" s="34">
        <f t="shared" si="46"/>
        <v>953</v>
      </c>
      <c r="L159" s="35">
        <f>K159/K165*100</f>
        <v>8.597979068928186</v>
      </c>
      <c r="M159" s="47">
        <f t="shared" si="47"/>
        <v>361194.24</v>
      </c>
      <c r="N159" s="35">
        <f>M159/M165*100</f>
        <v>9.271213810441676</v>
      </c>
      <c r="O159" s="7"/>
      <c r="P159" s="28"/>
      <c r="Q159" s="9"/>
      <c r="R159" s="9"/>
      <c r="U159" s="21"/>
      <c r="W159" s="21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</row>
    <row r="160" spans="1:42" ht="12">
      <c r="A160" s="75"/>
      <c r="B160" s="46" t="s">
        <v>9</v>
      </c>
      <c r="C160" s="34">
        <v>551</v>
      </c>
      <c r="D160" s="35">
        <f>C160/C165*100</f>
        <v>5.157244477723699</v>
      </c>
      <c r="E160" s="47">
        <v>383518.07</v>
      </c>
      <c r="F160" s="35">
        <f>E160/E165*100</f>
        <v>11.74978107451535</v>
      </c>
      <c r="G160" s="34">
        <v>61</v>
      </c>
      <c r="H160" s="35">
        <f>G160/G165*100</f>
        <v>15.25</v>
      </c>
      <c r="I160" s="47">
        <v>42298.06</v>
      </c>
      <c r="J160" s="35">
        <f>I160/I165*100</f>
        <v>6.694600840095401</v>
      </c>
      <c r="K160" s="34">
        <f t="shared" si="46"/>
        <v>612</v>
      </c>
      <c r="L160" s="35">
        <f>K160/K165*100</f>
        <v>5.521472392638037</v>
      </c>
      <c r="M160" s="47">
        <f t="shared" si="47"/>
        <v>425816.13</v>
      </c>
      <c r="N160" s="35">
        <f>M160/M165*100</f>
        <v>10.929942806299536</v>
      </c>
      <c r="O160" s="7"/>
      <c r="P160" s="28"/>
      <c r="Q160" s="9"/>
      <c r="R160" s="9"/>
      <c r="U160" s="21"/>
      <c r="W160" s="21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</row>
    <row r="161" spans="1:42" ht="12">
      <c r="A161" s="75"/>
      <c r="B161" s="46" t="s">
        <v>10</v>
      </c>
      <c r="C161" s="34">
        <v>286</v>
      </c>
      <c r="D161" s="35">
        <f>C161/C165*100</f>
        <v>2.6769000374391614</v>
      </c>
      <c r="E161" s="47">
        <v>396207.16</v>
      </c>
      <c r="F161" s="35">
        <f>E161/E165*100</f>
        <v>12.138534672317983</v>
      </c>
      <c r="G161" s="34">
        <v>54</v>
      </c>
      <c r="H161" s="35">
        <f>G161/G165*100</f>
        <v>13.5</v>
      </c>
      <c r="I161" s="47">
        <v>74949.45</v>
      </c>
      <c r="J161" s="35">
        <f>I161/I165*100</f>
        <v>11.86240340419131</v>
      </c>
      <c r="K161" s="34">
        <f t="shared" si="46"/>
        <v>340</v>
      </c>
      <c r="L161" s="35">
        <f>K161/K165*100</f>
        <v>3.067484662576687</v>
      </c>
      <c r="M161" s="47">
        <f t="shared" si="47"/>
        <v>471156.61</v>
      </c>
      <c r="N161" s="35">
        <f>M161/M165*100</f>
        <v>12.093752296583919</v>
      </c>
      <c r="O161" s="7"/>
      <c r="P161" s="28"/>
      <c r="Q161" s="9"/>
      <c r="R161" s="9"/>
      <c r="U161" s="21"/>
      <c r="W161" s="21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</row>
    <row r="162" spans="1:42" ht="12">
      <c r="A162" s="75"/>
      <c r="B162" s="46" t="s">
        <v>11</v>
      </c>
      <c r="C162" s="34">
        <v>152</v>
      </c>
      <c r="D162" s="35">
        <f>C162/C165*100</f>
        <v>1.422688131785848</v>
      </c>
      <c r="E162" s="47">
        <v>460105.38</v>
      </c>
      <c r="F162" s="35">
        <f>E162/E165*100</f>
        <v>14.096174102583209</v>
      </c>
      <c r="G162" s="34">
        <v>28</v>
      </c>
      <c r="H162" s="35">
        <f>G162/G165*100</f>
        <v>7.000000000000001</v>
      </c>
      <c r="I162" s="47">
        <v>79955.03</v>
      </c>
      <c r="J162" s="35">
        <f>I162/I165*100</f>
        <v>12.654646832688144</v>
      </c>
      <c r="K162" s="34">
        <f t="shared" si="46"/>
        <v>180</v>
      </c>
      <c r="L162" s="35">
        <f>K162/K165*100</f>
        <v>1.623962468422952</v>
      </c>
      <c r="M162" s="47">
        <f t="shared" si="47"/>
        <v>540060.41</v>
      </c>
      <c r="N162" s="35">
        <f>M162/M165*100</f>
        <v>13.862390307400235</v>
      </c>
      <c r="O162" s="7"/>
      <c r="P162" s="28"/>
      <c r="Q162" s="9"/>
      <c r="R162" s="9"/>
      <c r="U162" s="21"/>
      <c r="W162" s="21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</row>
    <row r="163" spans="1:42" ht="12">
      <c r="A163" s="75"/>
      <c r="B163" s="46" t="s">
        <v>12</v>
      </c>
      <c r="C163" s="34">
        <v>29</v>
      </c>
      <c r="D163" s="35">
        <f>C163/C165*100</f>
        <v>0.27143391988019466</v>
      </c>
      <c r="E163" s="47">
        <v>180056.75</v>
      </c>
      <c r="F163" s="35">
        <f>E163/E165*100</f>
        <v>5.516369524619119</v>
      </c>
      <c r="G163" s="34">
        <v>6</v>
      </c>
      <c r="H163" s="35">
        <f>G163/G165*100</f>
        <v>1.5</v>
      </c>
      <c r="I163" s="47">
        <v>39842.53</v>
      </c>
      <c r="J163" s="35">
        <f>I163/I165*100</f>
        <v>6.3059590631231375</v>
      </c>
      <c r="K163" s="34">
        <f t="shared" si="46"/>
        <v>35</v>
      </c>
      <c r="L163" s="35">
        <f>K163/K165*100</f>
        <v>0.31577047997112956</v>
      </c>
      <c r="M163" s="47">
        <f t="shared" si="47"/>
        <v>219899.28</v>
      </c>
      <c r="N163" s="35">
        <f>M163/M165*100</f>
        <v>5.644423459361316</v>
      </c>
      <c r="O163" s="7"/>
      <c r="P163" s="28"/>
      <c r="Q163" s="9"/>
      <c r="R163" s="9"/>
      <c r="U163" s="21"/>
      <c r="W163" s="21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</row>
    <row r="164" spans="1:42" ht="12">
      <c r="A164" s="75"/>
      <c r="B164" s="48" t="s">
        <v>13</v>
      </c>
      <c r="C164" s="36">
        <v>13</v>
      </c>
      <c r="D164" s="37">
        <f>C164/C165*100</f>
        <v>0.1216772744290528</v>
      </c>
      <c r="E164" s="49">
        <v>333373.67</v>
      </c>
      <c r="F164" s="37">
        <f>E164/E165*100</f>
        <v>10.213515202837055</v>
      </c>
      <c r="G164" s="36">
        <v>8</v>
      </c>
      <c r="H164" s="37">
        <f>G164/G165*100</f>
        <v>2</v>
      </c>
      <c r="I164" s="49">
        <v>340336.68</v>
      </c>
      <c r="J164" s="37">
        <f>I164/I165*100</f>
        <v>53.86578542475186</v>
      </c>
      <c r="K164" s="34">
        <f t="shared" si="46"/>
        <v>21</v>
      </c>
      <c r="L164" s="37">
        <f>K164/K165*100</f>
        <v>0.18946228798267772</v>
      </c>
      <c r="M164" s="49">
        <f t="shared" si="47"/>
        <v>673710.35</v>
      </c>
      <c r="N164" s="37">
        <f>M164/M165*100</f>
        <v>17.29294659061422</v>
      </c>
      <c r="O164" s="7"/>
      <c r="P164" s="28"/>
      <c r="Q164" s="9"/>
      <c r="R164" s="9"/>
      <c r="U164" s="21"/>
      <c r="W164" s="21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</row>
    <row r="165" spans="1:42" ht="12">
      <c r="A165" s="76"/>
      <c r="B165" s="50" t="s">
        <v>14</v>
      </c>
      <c r="C165" s="32">
        <f aca="true" t="shared" si="48" ref="C165:N165">SUM(C156:C164)</f>
        <v>10684</v>
      </c>
      <c r="D165" s="38">
        <f t="shared" si="48"/>
        <v>99.99999999999999</v>
      </c>
      <c r="E165" s="51">
        <f t="shared" si="48"/>
        <v>3264044.3899999997</v>
      </c>
      <c r="F165" s="38">
        <f t="shared" si="48"/>
        <v>100.00000000000001</v>
      </c>
      <c r="G165" s="39">
        <f t="shared" si="48"/>
        <v>400</v>
      </c>
      <c r="H165" s="38">
        <f t="shared" si="48"/>
        <v>100</v>
      </c>
      <c r="I165" s="51">
        <f t="shared" si="48"/>
        <v>631823.48</v>
      </c>
      <c r="J165" s="38">
        <f t="shared" si="48"/>
        <v>100</v>
      </c>
      <c r="K165" s="39">
        <f t="shared" si="48"/>
        <v>11084</v>
      </c>
      <c r="L165" s="38">
        <f t="shared" si="48"/>
        <v>99.99999999999999</v>
      </c>
      <c r="M165" s="51">
        <f t="shared" si="48"/>
        <v>3895867.87</v>
      </c>
      <c r="N165" s="38">
        <f t="shared" si="48"/>
        <v>99.99999999999999</v>
      </c>
      <c r="O165" s="7"/>
      <c r="P165" s="28"/>
      <c r="Q165" s="9"/>
      <c r="R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</row>
    <row r="166" spans="1:42" ht="12" customHeight="1">
      <c r="A166" s="74" t="s">
        <v>62</v>
      </c>
      <c r="B166" s="44" t="s">
        <v>4</v>
      </c>
      <c r="C166" s="32">
        <v>6511</v>
      </c>
      <c r="D166" s="33">
        <f>C166/C175*100</f>
        <v>36.50482170890334</v>
      </c>
      <c r="E166" s="45">
        <v>486254.59</v>
      </c>
      <c r="F166" s="33">
        <f>E166/E175*100</f>
        <v>13.617239268343138</v>
      </c>
      <c r="G166" s="32">
        <v>205</v>
      </c>
      <c r="H166" s="33">
        <f>G166/G175*100</f>
        <v>32.64331210191082</v>
      </c>
      <c r="I166" s="45">
        <v>19728.92</v>
      </c>
      <c r="J166" s="33">
        <f>I166/I175*100</f>
        <v>4.870390529684828</v>
      </c>
      <c r="K166" s="32">
        <f>C166+G166</f>
        <v>6716</v>
      </c>
      <c r="L166" s="33">
        <f>K166/K175*100</f>
        <v>36.37348353552859</v>
      </c>
      <c r="M166" s="45">
        <f>E166+I166</f>
        <v>505983.51</v>
      </c>
      <c r="N166" s="33">
        <f>M166/M175*100</f>
        <v>12.726091316066329</v>
      </c>
      <c r="O166" s="7"/>
      <c r="P166" s="28"/>
      <c r="Q166" s="9"/>
      <c r="R166" s="9"/>
      <c r="U166" s="21"/>
      <c r="W166" s="21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</row>
    <row r="167" spans="1:42" ht="12">
      <c r="A167" s="75"/>
      <c r="B167" s="46" t="s">
        <v>6</v>
      </c>
      <c r="C167" s="34">
        <v>8179</v>
      </c>
      <c r="D167" s="35">
        <f>C167/C175*100</f>
        <v>45.85669432608208</v>
      </c>
      <c r="E167" s="47">
        <v>1196610.94</v>
      </c>
      <c r="F167" s="35">
        <f>E167/E175*100</f>
        <v>33.51030060425135</v>
      </c>
      <c r="G167" s="34">
        <v>193</v>
      </c>
      <c r="H167" s="35">
        <f>G167/G175*100</f>
        <v>30.73248407643312</v>
      </c>
      <c r="I167" s="47">
        <v>47390.97</v>
      </c>
      <c r="J167" s="35">
        <f>I167/I175*100</f>
        <v>11.699197496901899</v>
      </c>
      <c r="K167" s="34">
        <f aca="true" t="shared" si="49" ref="K167:K174">C167+G167</f>
        <v>8372</v>
      </c>
      <c r="L167" s="35">
        <f>K167/K175*100</f>
        <v>45.342287694974004</v>
      </c>
      <c r="M167" s="47">
        <f aca="true" t="shared" si="50" ref="M167:M174">E167+I167</f>
        <v>1244001.91</v>
      </c>
      <c r="N167" s="35">
        <f>M167/M175*100</f>
        <v>31.28813803442117</v>
      </c>
      <c r="O167" s="7"/>
      <c r="P167" s="28"/>
      <c r="Q167" s="9"/>
      <c r="R167" s="9"/>
      <c r="U167" s="21"/>
      <c r="W167" s="21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</row>
    <row r="168" spans="1:42" ht="12">
      <c r="A168" s="75"/>
      <c r="B168" s="46" t="s">
        <v>7</v>
      </c>
      <c r="C168" s="34">
        <v>1766</v>
      </c>
      <c r="D168" s="35">
        <f>C168/C175*100</f>
        <v>9.90132316662929</v>
      </c>
      <c r="E168" s="47">
        <v>487995.23</v>
      </c>
      <c r="F168" s="35">
        <f>E168/E175*100</f>
        <v>13.665984744164861</v>
      </c>
      <c r="G168" s="34">
        <v>75</v>
      </c>
      <c r="H168" s="35">
        <f>G168/G175*100</f>
        <v>11.94267515923567</v>
      </c>
      <c r="I168" s="47">
        <v>21395.06</v>
      </c>
      <c r="J168" s="35">
        <f>I168/I175*100</f>
        <v>5.281703083901131</v>
      </c>
      <c r="K168" s="34">
        <f t="shared" si="49"/>
        <v>1841</v>
      </c>
      <c r="L168" s="35">
        <f>K168/K175*100</f>
        <v>9.97075389948007</v>
      </c>
      <c r="M168" s="47">
        <f t="shared" si="50"/>
        <v>509390.29</v>
      </c>
      <c r="N168" s="35">
        <f>M168/M175*100</f>
        <v>12.811775913522377</v>
      </c>
      <c r="O168" s="7"/>
      <c r="P168" s="28"/>
      <c r="Q168" s="9"/>
      <c r="R168" s="9"/>
      <c r="U168" s="21"/>
      <c r="W168" s="21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</row>
    <row r="169" spans="1:42" ht="12">
      <c r="A169" s="75"/>
      <c r="B169" s="46" t="s">
        <v>8</v>
      </c>
      <c r="C169" s="34">
        <v>770</v>
      </c>
      <c r="D169" s="35">
        <f>C169/C175*100</f>
        <v>4.3171114599686025</v>
      </c>
      <c r="E169" s="47">
        <v>438370.15</v>
      </c>
      <c r="F169" s="35">
        <f>E169/E175*100</f>
        <v>12.27626709014607</v>
      </c>
      <c r="G169" s="34">
        <v>74</v>
      </c>
      <c r="H169" s="35">
        <f>G169/G175*100</f>
        <v>11.78343949044586</v>
      </c>
      <c r="I169" s="47">
        <v>42437.36</v>
      </c>
      <c r="J169" s="35">
        <f>I169/I175*100</f>
        <v>10.476321879191854</v>
      </c>
      <c r="K169" s="34">
        <f t="shared" si="49"/>
        <v>844</v>
      </c>
      <c r="L169" s="35">
        <f>K169/K175*100</f>
        <v>4.571057192374351</v>
      </c>
      <c r="M169" s="47">
        <f t="shared" si="50"/>
        <v>480807.51</v>
      </c>
      <c r="N169" s="35">
        <f>M169/M175*100</f>
        <v>12.092884761620935</v>
      </c>
      <c r="O169" s="7"/>
      <c r="P169" s="28"/>
      <c r="Q169" s="9"/>
      <c r="R169" s="9"/>
      <c r="U169" s="21"/>
      <c r="W169" s="21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</row>
    <row r="170" spans="1:42" ht="12">
      <c r="A170" s="75"/>
      <c r="B170" s="46" t="s">
        <v>9</v>
      </c>
      <c r="C170" s="34">
        <v>392</v>
      </c>
      <c r="D170" s="35">
        <f>C170/C175*100</f>
        <v>2.197802197802198</v>
      </c>
      <c r="E170" s="47">
        <v>433817.49</v>
      </c>
      <c r="F170" s="35">
        <f>E170/E175*100</f>
        <v>12.148772847824542</v>
      </c>
      <c r="G170" s="34">
        <v>39</v>
      </c>
      <c r="H170" s="35">
        <f>G170/G175*100</f>
        <v>6.210191082802548</v>
      </c>
      <c r="I170" s="47">
        <v>48549.04</v>
      </c>
      <c r="J170" s="35">
        <f>I170/I175*100</f>
        <v>11.985085075173396</v>
      </c>
      <c r="K170" s="34">
        <f t="shared" si="49"/>
        <v>431</v>
      </c>
      <c r="L170" s="35">
        <f>K170/K175*100</f>
        <v>2.3342720970537263</v>
      </c>
      <c r="M170" s="47">
        <f t="shared" si="50"/>
        <v>482366.52999999997</v>
      </c>
      <c r="N170" s="35">
        <f>M170/M175*100</f>
        <v>12.132095981930414</v>
      </c>
      <c r="O170" s="7"/>
      <c r="P170" s="28"/>
      <c r="Q170" s="9"/>
      <c r="R170" s="9"/>
      <c r="U170" s="21"/>
      <c r="W170" s="21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</row>
    <row r="171" spans="1:42" ht="12">
      <c r="A171" s="75"/>
      <c r="B171" s="46" t="s">
        <v>10</v>
      </c>
      <c r="C171" s="34">
        <v>173</v>
      </c>
      <c r="D171" s="35">
        <f>C171/C175*100</f>
        <v>0.9699484189280109</v>
      </c>
      <c r="E171" s="47">
        <v>287177.93</v>
      </c>
      <c r="F171" s="35">
        <f>E171/E175*100</f>
        <v>8.042228630474204</v>
      </c>
      <c r="G171" s="34">
        <v>23</v>
      </c>
      <c r="H171" s="35">
        <f>G171/G175*100</f>
        <v>3.662420382165605</v>
      </c>
      <c r="I171" s="47">
        <v>50361.62</v>
      </c>
      <c r="J171" s="35">
        <f>I171/I175*100</f>
        <v>12.432548619366193</v>
      </c>
      <c r="K171" s="34">
        <f t="shared" si="49"/>
        <v>196</v>
      </c>
      <c r="L171" s="35">
        <f>K171/K175*100</f>
        <v>1.0615251299826691</v>
      </c>
      <c r="M171" s="47">
        <f t="shared" si="50"/>
        <v>337539.55</v>
      </c>
      <c r="N171" s="35">
        <f>M171/M175*100</f>
        <v>8.489523969039894</v>
      </c>
      <c r="O171" s="7"/>
      <c r="P171" s="28"/>
      <c r="Q171" s="9"/>
      <c r="R171" s="9"/>
      <c r="U171" s="21"/>
      <c r="W171" s="21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</row>
    <row r="172" spans="1:42" ht="12">
      <c r="A172" s="75"/>
      <c r="B172" s="46" t="s">
        <v>11</v>
      </c>
      <c r="C172" s="34">
        <v>34</v>
      </c>
      <c r="D172" s="35">
        <f>C172/C175*100</f>
        <v>0.19062570082978247</v>
      </c>
      <c r="E172" s="47">
        <v>102490.42</v>
      </c>
      <c r="F172" s="35">
        <f>E172/E175*100</f>
        <v>2.870176653454275</v>
      </c>
      <c r="G172" s="34">
        <v>11</v>
      </c>
      <c r="H172" s="35">
        <f>G172/G175*100</f>
        <v>1.7515923566878981</v>
      </c>
      <c r="I172" s="47">
        <v>60255.48</v>
      </c>
      <c r="J172" s="35">
        <f>I172/I175*100</f>
        <v>14.875001731144613</v>
      </c>
      <c r="K172" s="34">
        <f t="shared" si="49"/>
        <v>45</v>
      </c>
      <c r="L172" s="35">
        <f>K172/K175*100</f>
        <v>0.2437175043327556</v>
      </c>
      <c r="M172" s="47">
        <f t="shared" si="50"/>
        <v>162745.9</v>
      </c>
      <c r="N172" s="35">
        <f>M172/M175*100</f>
        <v>4.093254313199651</v>
      </c>
      <c r="O172" s="7"/>
      <c r="P172" s="28"/>
      <c r="Q172" s="9"/>
      <c r="R172" s="9"/>
      <c r="U172" s="21"/>
      <c r="W172" s="21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</row>
    <row r="173" spans="1:42" ht="12">
      <c r="A173" s="75"/>
      <c r="B173" s="46" t="s">
        <v>12</v>
      </c>
      <c r="C173" s="34">
        <v>6</v>
      </c>
      <c r="D173" s="35">
        <f>C173/C175*100</f>
        <v>0.03363982955819691</v>
      </c>
      <c r="E173" s="47">
        <v>43125.64</v>
      </c>
      <c r="F173" s="35">
        <f>E173/E175*100</f>
        <v>1.2077051210569127</v>
      </c>
      <c r="G173" s="34">
        <v>3</v>
      </c>
      <c r="H173" s="35">
        <f>G173/G175*100</f>
        <v>0.47770700636942676</v>
      </c>
      <c r="I173" s="47">
        <v>24996.73</v>
      </c>
      <c r="J173" s="35">
        <f>I173/I175*100</f>
        <v>6.170831300704176</v>
      </c>
      <c r="K173" s="34">
        <f t="shared" si="49"/>
        <v>9</v>
      </c>
      <c r="L173" s="35">
        <f>K173/K175*100</f>
        <v>0.048743500866551125</v>
      </c>
      <c r="M173" s="47">
        <f t="shared" si="50"/>
        <v>68122.37</v>
      </c>
      <c r="N173" s="35">
        <f>M173/M175*100</f>
        <v>1.7133591987747925</v>
      </c>
      <c r="O173" s="7"/>
      <c r="P173" s="28"/>
      <c r="Q173" s="9"/>
      <c r="R173" s="9"/>
      <c r="U173" s="21"/>
      <c r="W173" s="21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</row>
    <row r="174" spans="1:42" ht="12">
      <c r="A174" s="75"/>
      <c r="B174" s="48" t="s">
        <v>13</v>
      </c>
      <c r="C174" s="36">
        <v>5</v>
      </c>
      <c r="D174" s="37">
        <f>C174/C175*100</f>
        <v>0.028033191298497424</v>
      </c>
      <c r="E174" s="49">
        <v>95032.59</v>
      </c>
      <c r="F174" s="37">
        <f>E174/E175*100</f>
        <v>2.6613250402846647</v>
      </c>
      <c r="G174" s="36">
        <v>5</v>
      </c>
      <c r="H174" s="37">
        <f>G174/G175*100</f>
        <v>0.7961783439490446</v>
      </c>
      <c r="I174" s="49">
        <v>89963.63</v>
      </c>
      <c r="J174" s="37">
        <f>I174/I175*100</f>
        <v>22.20892028393191</v>
      </c>
      <c r="K174" s="34">
        <f t="shared" si="49"/>
        <v>10</v>
      </c>
      <c r="L174" s="37">
        <f>K174/K175*100</f>
        <v>0.05415944540727903</v>
      </c>
      <c r="M174" s="49">
        <f t="shared" si="50"/>
        <v>184996.22</v>
      </c>
      <c r="N174" s="37">
        <f>M174/M175*100</f>
        <v>4.652876511424445</v>
      </c>
      <c r="O174" s="7"/>
      <c r="P174" s="28"/>
      <c r="Q174" s="9"/>
      <c r="R174" s="9"/>
      <c r="U174" s="21"/>
      <c r="W174" s="21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</row>
    <row r="175" spans="1:42" ht="12">
      <c r="A175" s="76"/>
      <c r="B175" s="50" t="s">
        <v>14</v>
      </c>
      <c r="C175" s="32">
        <f aca="true" t="shared" si="51" ref="C175:N175">SUM(C166:C174)</f>
        <v>17836</v>
      </c>
      <c r="D175" s="38">
        <f t="shared" si="51"/>
        <v>99.99999999999999</v>
      </c>
      <c r="E175" s="51">
        <f t="shared" si="51"/>
        <v>3570874.9799999995</v>
      </c>
      <c r="F175" s="38">
        <f t="shared" si="51"/>
        <v>100.00000000000003</v>
      </c>
      <c r="G175" s="39">
        <f t="shared" si="51"/>
        <v>628</v>
      </c>
      <c r="H175" s="38">
        <f t="shared" si="51"/>
        <v>100</v>
      </c>
      <c r="I175" s="51">
        <f t="shared" si="51"/>
        <v>405078.81</v>
      </c>
      <c r="J175" s="38">
        <f t="shared" si="51"/>
        <v>100</v>
      </c>
      <c r="K175" s="39">
        <f t="shared" si="51"/>
        <v>18464</v>
      </c>
      <c r="L175" s="38">
        <f t="shared" si="51"/>
        <v>100</v>
      </c>
      <c r="M175" s="51">
        <f t="shared" si="51"/>
        <v>3975953.7899999996</v>
      </c>
      <c r="N175" s="38">
        <f t="shared" si="51"/>
        <v>100</v>
      </c>
      <c r="O175" s="7"/>
      <c r="P175" s="28"/>
      <c r="Q175" s="9"/>
      <c r="R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</row>
    <row r="176" spans="1:42" ht="12" customHeight="1">
      <c r="A176" s="74" t="s">
        <v>63</v>
      </c>
      <c r="B176" s="44" t="s">
        <v>4</v>
      </c>
      <c r="C176" s="32">
        <v>3372</v>
      </c>
      <c r="D176" s="33">
        <f>C176/C185*100</f>
        <v>18.674198371822563</v>
      </c>
      <c r="E176" s="45">
        <v>248588.21</v>
      </c>
      <c r="F176" s="33">
        <f>E176/E185*100</f>
        <v>4.736505116935206</v>
      </c>
      <c r="G176" s="32">
        <v>90</v>
      </c>
      <c r="H176" s="33">
        <f>G176/G185*100</f>
        <v>18.072289156626507</v>
      </c>
      <c r="I176" s="45">
        <v>4341.5</v>
      </c>
      <c r="J176" s="33">
        <f>I176/I185*100</f>
        <v>0.5408912138012464</v>
      </c>
      <c r="K176" s="32">
        <f>C176+G176</f>
        <v>3462</v>
      </c>
      <c r="L176" s="33">
        <f>K176/K185*100</f>
        <v>18.658043654001617</v>
      </c>
      <c r="M176" s="45">
        <f>E176+I176</f>
        <v>252929.71</v>
      </c>
      <c r="N176" s="33">
        <f>M176/M185*100</f>
        <v>4.179963056309463</v>
      </c>
      <c r="O176" s="7"/>
      <c r="P176" s="28"/>
      <c r="Q176" s="9"/>
      <c r="R176" s="9"/>
      <c r="U176" s="21"/>
      <c r="W176" s="21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</row>
    <row r="177" spans="1:42" ht="12">
      <c r="A177" s="75"/>
      <c r="B177" s="46" t="s">
        <v>6</v>
      </c>
      <c r="C177" s="34">
        <v>9412</v>
      </c>
      <c r="D177" s="35">
        <f>C177/C185*100</f>
        <v>52.12383009359252</v>
      </c>
      <c r="E177" s="47">
        <v>1222643.95</v>
      </c>
      <c r="F177" s="35">
        <f>E177/E185*100</f>
        <v>23.29579236829</v>
      </c>
      <c r="G177" s="34">
        <v>87</v>
      </c>
      <c r="H177" s="35">
        <f>G177/G185*100</f>
        <v>17.46987951807229</v>
      </c>
      <c r="I177" s="47">
        <v>12707.02</v>
      </c>
      <c r="J177" s="35">
        <f>I177/I185*100</f>
        <v>1.583119998064428</v>
      </c>
      <c r="K177" s="34">
        <f aca="true" t="shared" si="52" ref="K177:K184">C177+G177</f>
        <v>9499</v>
      </c>
      <c r="L177" s="35">
        <f>K177/K185*100</f>
        <v>51.19374831581784</v>
      </c>
      <c r="M177" s="47">
        <f aca="true" t="shared" si="53" ref="M177:M184">E177+I177</f>
        <v>1235350.97</v>
      </c>
      <c r="N177" s="35">
        <f>M177/M185*100</f>
        <v>20.415638068679478</v>
      </c>
      <c r="O177" s="7"/>
      <c r="P177" s="28"/>
      <c r="Q177" s="9"/>
      <c r="R177" s="9"/>
      <c r="U177" s="21"/>
      <c r="W177" s="21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</row>
    <row r="178" spans="1:42" ht="12">
      <c r="A178" s="75"/>
      <c r="B178" s="46" t="s">
        <v>7</v>
      </c>
      <c r="C178" s="34">
        <v>2430</v>
      </c>
      <c r="D178" s="35">
        <f>C178/C185*100</f>
        <v>13.457384947665727</v>
      </c>
      <c r="E178" s="47">
        <v>577031.88</v>
      </c>
      <c r="F178" s="35">
        <f>E178/E185*100</f>
        <v>10.994545768098744</v>
      </c>
      <c r="G178" s="34">
        <v>46</v>
      </c>
      <c r="H178" s="35">
        <f>G178/G185*100</f>
        <v>9.236947791164658</v>
      </c>
      <c r="I178" s="47">
        <v>11168.76</v>
      </c>
      <c r="J178" s="35">
        <f>I178/I185*100</f>
        <v>1.3914739497995643</v>
      </c>
      <c r="K178" s="34">
        <f t="shared" si="52"/>
        <v>2476</v>
      </c>
      <c r="L178" s="35">
        <f>K178/K185*100</f>
        <v>13.344112099164645</v>
      </c>
      <c r="M178" s="47">
        <f t="shared" si="53"/>
        <v>588200.64</v>
      </c>
      <c r="N178" s="35">
        <f>M178/M185*100</f>
        <v>9.720712307374182</v>
      </c>
      <c r="O178" s="7"/>
      <c r="P178" s="28"/>
      <c r="Q178" s="9"/>
      <c r="R178" s="9"/>
      <c r="U178" s="21"/>
      <c r="W178" s="21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</row>
    <row r="179" spans="1:42" ht="12">
      <c r="A179" s="75"/>
      <c r="B179" s="46" t="s">
        <v>8</v>
      </c>
      <c r="C179" s="34">
        <v>1196</v>
      </c>
      <c r="D179" s="35">
        <f>C179/C185*100</f>
        <v>6.623470122390208</v>
      </c>
      <c r="E179" s="47">
        <v>455961.98</v>
      </c>
      <c r="F179" s="35">
        <f>E179/E185*100</f>
        <v>8.687725984260911</v>
      </c>
      <c r="G179" s="34">
        <v>74</v>
      </c>
      <c r="H179" s="35">
        <f>G179/G185*100</f>
        <v>14.859437751004014</v>
      </c>
      <c r="I179" s="47">
        <v>28176.06</v>
      </c>
      <c r="J179" s="35">
        <f>I179/I185*100</f>
        <v>3.510349716350742</v>
      </c>
      <c r="K179" s="34">
        <f t="shared" si="52"/>
        <v>1270</v>
      </c>
      <c r="L179" s="35">
        <f>K179/K185*100</f>
        <v>6.844516302883321</v>
      </c>
      <c r="M179" s="47">
        <f t="shared" si="53"/>
        <v>484138.04</v>
      </c>
      <c r="N179" s="35">
        <f>M179/M185*100</f>
        <v>8.000954578859371</v>
      </c>
      <c r="O179" s="7"/>
      <c r="P179" s="28"/>
      <c r="Q179" s="9"/>
      <c r="R179" s="9"/>
      <c r="U179" s="21"/>
      <c r="W179" s="21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</row>
    <row r="180" spans="1:42" ht="12">
      <c r="A180" s="75"/>
      <c r="B180" s="46" t="s">
        <v>9</v>
      </c>
      <c r="C180" s="34">
        <v>811</v>
      </c>
      <c r="D180" s="35">
        <f>C180/C185*100</f>
        <v>4.491333001052224</v>
      </c>
      <c r="E180" s="47">
        <v>557894.07</v>
      </c>
      <c r="F180" s="35">
        <f>E180/E185*100</f>
        <v>10.629901222036265</v>
      </c>
      <c r="G180" s="34">
        <v>83</v>
      </c>
      <c r="H180" s="35">
        <f>G180/G185*100</f>
        <v>16.666666666666664</v>
      </c>
      <c r="I180" s="47">
        <v>58387.66</v>
      </c>
      <c r="J180" s="35">
        <f>I180/I185*100</f>
        <v>7.274299732446041</v>
      </c>
      <c r="K180" s="34">
        <f t="shared" si="52"/>
        <v>894</v>
      </c>
      <c r="L180" s="35">
        <f>K180/K185*100</f>
        <v>4.8181083265966045</v>
      </c>
      <c r="M180" s="47">
        <f t="shared" si="53"/>
        <v>616281.73</v>
      </c>
      <c r="N180" s="35">
        <f>M180/M185*100</f>
        <v>10.184785582043657</v>
      </c>
      <c r="O180" s="7"/>
      <c r="P180" s="28"/>
      <c r="Q180" s="9"/>
      <c r="R180" s="9"/>
      <c r="U180" s="21"/>
      <c r="W180" s="21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</row>
    <row r="181" spans="1:42" ht="12">
      <c r="A181" s="75"/>
      <c r="B181" s="46" t="s">
        <v>10</v>
      </c>
      <c r="C181" s="34">
        <v>455</v>
      </c>
      <c r="D181" s="35">
        <f>C181/C185*100</f>
        <v>2.51979841612671</v>
      </c>
      <c r="E181" s="47">
        <v>643168.36</v>
      </c>
      <c r="F181" s="35">
        <f>E181/E185*100</f>
        <v>12.254685080160579</v>
      </c>
      <c r="G181" s="34">
        <v>63</v>
      </c>
      <c r="H181" s="35">
        <f>G181/G185*100</f>
        <v>12.650602409638553</v>
      </c>
      <c r="I181" s="47">
        <v>88425.35</v>
      </c>
      <c r="J181" s="35">
        <f>I181/I185*100</f>
        <v>11.016582953426246</v>
      </c>
      <c r="K181" s="34">
        <f t="shared" si="52"/>
        <v>518</v>
      </c>
      <c r="L181" s="35">
        <f>K181/K185*100</f>
        <v>2.7917003503098896</v>
      </c>
      <c r="M181" s="47">
        <f t="shared" si="53"/>
        <v>731593.71</v>
      </c>
      <c r="N181" s="35">
        <f>M181/M185*100</f>
        <v>12.090452640096645</v>
      </c>
      <c r="O181" s="7"/>
      <c r="P181" s="28"/>
      <c r="Q181" s="9"/>
      <c r="R181" s="9"/>
      <c r="U181" s="21"/>
      <c r="W181" s="21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</row>
    <row r="182" spans="1:42" ht="12">
      <c r="A182" s="75"/>
      <c r="B182" s="46" t="s">
        <v>11</v>
      </c>
      <c r="C182" s="34">
        <v>300</v>
      </c>
      <c r="D182" s="35">
        <f>C182/C185*100</f>
        <v>1.6614055490945339</v>
      </c>
      <c r="E182" s="47">
        <v>899140.12</v>
      </c>
      <c r="F182" s="35">
        <f>E182/E185*100</f>
        <v>17.131873547911766</v>
      </c>
      <c r="G182" s="34">
        <v>39</v>
      </c>
      <c r="H182" s="35">
        <f>G182/G185*100</f>
        <v>7.83132530120482</v>
      </c>
      <c r="I182" s="47">
        <v>123349.5</v>
      </c>
      <c r="J182" s="35">
        <f>I182/I185*100</f>
        <v>15.36765191219091</v>
      </c>
      <c r="K182" s="34">
        <f t="shared" si="52"/>
        <v>339</v>
      </c>
      <c r="L182" s="35">
        <f>K182/K185*100</f>
        <v>1.8270008084074374</v>
      </c>
      <c r="M182" s="47">
        <f t="shared" si="53"/>
        <v>1022489.62</v>
      </c>
      <c r="N182" s="35">
        <f>M182/M185*100</f>
        <v>16.897852122868056</v>
      </c>
      <c r="O182" s="7"/>
      <c r="P182" s="28"/>
      <c r="Q182" s="9"/>
      <c r="R182" s="9"/>
      <c r="U182" s="21"/>
      <c r="W182" s="21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</row>
    <row r="183" spans="1:42" ht="12">
      <c r="A183" s="75"/>
      <c r="B183" s="46" t="s">
        <v>12</v>
      </c>
      <c r="C183" s="34">
        <v>71</v>
      </c>
      <c r="D183" s="35">
        <f>C183/C185*100</f>
        <v>0.3931993132857064</v>
      </c>
      <c r="E183" s="47">
        <v>470783.45</v>
      </c>
      <c r="F183" s="35">
        <f>E183/E185*100</f>
        <v>8.970128631174463</v>
      </c>
      <c r="G183" s="34">
        <v>7</v>
      </c>
      <c r="H183" s="35">
        <f>G183/G185*100</f>
        <v>1.4056224899598393</v>
      </c>
      <c r="I183" s="47">
        <v>50793.17</v>
      </c>
      <c r="J183" s="35">
        <f>I183/I185*100</f>
        <v>6.328130686194415</v>
      </c>
      <c r="K183" s="34">
        <f t="shared" si="52"/>
        <v>78</v>
      </c>
      <c r="L183" s="35">
        <f>K183/K185*100</f>
        <v>0.4203718674211803</v>
      </c>
      <c r="M183" s="47">
        <f t="shared" si="53"/>
        <v>521576.62</v>
      </c>
      <c r="N183" s="35">
        <f>M183/M185*100</f>
        <v>8.619671459848508</v>
      </c>
      <c r="O183" s="7"/>
      <c r="P183" s="28"/>
      <c r="Q183" s="9"/>
      <c r="R183" s="9"/>
      <c r="U183" s="21"/>
      <c r="W183" s="21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</row>
    <row r="184" spans="1:42" ht="12">
      <c r="A184" s="75"/>
      <c r="B184" s="48" t="s">
        <v>13</v>
      </c>
      <c r="C184" s="36">
        <v>10</v>
      </c>
      <c r="D184" s="37">
        <f>C184/C185*100</f>
        <v>0.055380184969817794</v>
      </c>
      <c r="E184" s="49">
        <v>173134.68</v>
      </c>
      <c r="F184" s="37">
        <f>E184/E185*100</f>
        <v>3.298842281132076</v>
      </c>
      <c r="G184" s="36">
        <v>9</v>
      </c>
      <c r="H184" s="37">
        <f>G184/G185*100</f>
        <v>1.8072289156626504</v>
      </c>
      <c r="I184" s="49">
        <v>425307.76</v>
      </c>
      <c r="J184" s="37">
        <f>I184/I185*100</f>
        <v>52.9874998377264</v>
      </c>
      <c r="K184" s="34">
        <f t="shared" si="52"/>
        <v>19</v>
      </c>
      <c r="L184" s="37">
        <f>K184/K185*100</f>
        <v>0.10239827539746699</v>
      </c>
      <c r="M184" s="49">
        <f t="shared" si="53"/>
        <v>598442.44</v>
      </c>
      <c r="N184" s="37">
        <f>M184/M185*100</f>
        <v>9.889970183920633</v>
      </c>
      <c r="O184" s="7"/>
      <c r="P184" s="28"/>
      <c r="Q184" s="9"/>
      <c r="R184" s="9"/>
      <c r="U184" s="21"/>
      <c r="W184" s="21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</row>
    <row r="185" spans="1:42" ht="12">
      <c r="A185" s="76"/>
      <c r="B185" s="8" t="s">
        <v>14</v>
      </c>
      <c r="C185" s="39">
        <f aca="true" t="shared" si="54" ref="C185:N185">SUM(C176:C184)</f>
        <v>18057</v>
      </c>
      <c r="D185" s="38">
        <f t="shared" si="54"/>
        <v>100.00000000000001</v>
      </c>
      <c r="E185" s="52">
        <f t="shared" si="54"/>
        <v>5248346.699999999</v>
      </c>
      <c r="F185" s="38">
        <f t="shared" si="54"/>
        <v>100.00000000000003</v>
      </c>
      <c r="G185" s="39">
        <f t="shared" si="54"/>
        <v>498</v>
      </c>
      <c r="H185" s="38">
        <f t="shared" si="54"/>
        <v>99.99999999999999</v>
      </c>
      <c r="I185" s="52">
        <f t="shared" si="54"/>
        <v>802656.78</v>
      </c>
      <c r="J185" s="38">
        <f t="shared" si="54"/>
        <v>100</v>
      </c>
      <c r="K185" s="39">
        <f t="shared" si="54"/>
        <v>18555</v>
      </c>
      <c r="L185" s="38">
        <f t="shared" si="54"/>
        <v>100</v>
      </c>
      <c r="M185" s="52">
        <f t="shared" si="54"/>
        <v>6051003.48</v>
      </c>
      <c r="N185" s="38">
        <f t="shared" si="54"/>
        <v>100</v>
      </c>
      <c r="O185" s="7"/>
      <c r="P185" s="28"/>
      <c r="Q185" s="9"/>
      <c r="R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</row>
    <row r="186" spans="1:42" ht="12" customHeight="1">
      <c r="A186" s="74" t="s">
        <v>64</v>
      </c>
      <c r="B186" s="44" t="s">
        <v>4</v>
      </c>
      <c r="C186" s="32">
        <v>2462</v>
      </c>
      <c r="D186" s="33">
        <f>C186/C195*100</f>
        <v>17.43873069839921</v>
      </c>
      <c r="E186" s="45">
        <v>176350.18</v>
      </c>
      <c r="F186" s="33">
        <f>E186/E195*100</f>
        <v>3.4532017244012723</v>
      </c>
      <c r="G186" s="32">
        <v>59</v>
      </c>
      <c r="H186" s="33">
        <f>G186/G195*100</f>
        <v>18.971061093247588</v>
      </c>
      <c r="I186" s="45">
        <v>2962.47</v>
      </c>
      <c r="J186" s="33">
        <f>I186/I195*100</f>
        <v>0.37408522923436277</v>
      </c>
      <c r="K186" s="32">
        <f>C186+G186</f>
        <v>2521</v>
      </c>
      <c r="L186" s="33">
        <f>K186/K195*100</f>
        <v>17.471758264606002</v>
      </c>
      <c r="M186" s="45">
        <f>E186+I186</f>
        <v>179312.65</v>
      </c>
      <c r="N186" s="33">
        <f>M186/M195*100</f>
        <v>3.0398240323393573</v>
      </c>
      <c r="O186" s="7"/>
      <c r="P186" s="28"/>
      <c r="Q186" s="9"/>
      <c r="R186" s="9"/>
      <c r="U186" s="21"/>
      <c r="W186" s="21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</row>
    <row r="187" spans="1:42" ht="12">
      <c r="A187" s="75"/>
      <c r="B187" s="46" t="s">
        <v>6</v>
      </c>
      <c r="C187" s="34">
        <v>9094</v>
      </c>
      <c r="D187" s="35">
        <f>C187/C195*100</f>
        <v>64.4142229777589</v>
      </c>
      <c r="E187" s="47">
        <v>1146686.97</v>
      </c>
      <c r="F187" s="35">
        <f>E187/E195*100</f>
        <v>22.453855290380027</v>
      </c>
      <c r="G187" s="34">
        <v>61</v>
      </c>
      <c r="H187" s="35">
        <f>G187/G195*100</f>
        <v>19.614147909967848</v>
      </c>
      <c r="I187" s="47">
        <v>8536</v>
      </c>
      <c r="J187" s="35">
        <f>I187/I195*100</f>
        <v>1.0778814694307524</v>
      </c>
      <c r="K187" s="34">
        <f aca="true" t="shared" si="55" ref="K187:K194">C187+G187</f>
        <v>9155</v>
      </c>
      <c r="L187" s="35">
        <f>K187/K195*100</f>
        <v>63.44861043731375</v>
      </c>
      <c r="M187" s="47">
        <f aca="true" t="shared" si="56" ref="M187:M194">E187+I187</f>
        <v>1155222.97</v>
      </c>
      <c r="N187" s="35">
        <f>M187/M195*100</f>
        <v>19.58408705083801</v>
      </c>
      <c r="O187" s="7"/>
      <c r="P187" s="28"/>
      <c r="Q187" s="9"/>
      <c r="R187" s="9"/>
      <c r="U187" s="21"/>
      <c r="W187" s="21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</row>
    <row r="188" spans="1:42" ht="12">
      <c r="A188" s="75"/>
      <c r="B188" s="46" t="s">
        <v>7</v>
      </c>
      <c r="C188" s="34">
        <v>1088</v>
      </c>
      <c r="D188" s="35">
        <f>C188/C195*100</f>
        <v>7.706474004816546</v>
      </c>
      <c r="E188" s="47">
        <v>258424.98</v>
      </c>
      <c r="F188" s="35">
        <f>E188/E195*100</f>
        <v>5.060349734626664</v>
      </c>
      <c r="G188" s="34">
        <v>37</v>
      </c>
      <c r="H188" s="35">
        <f>G188/G195*100</f>
        <v>11.89710610932476</v>
      </c>
      <c r="I188" s="47">
        <v>8806.5</v>
      </c>
      <c r="J188" s="35">
        <f>I188/I195*100</f>
        <v>1.1120387957523337</v>
      </c>
      <c r="K188" s="34">
        <f t="shared" si="55"/>
        <v>1125</v>
      </c>
      <c r="L188" s="35">
        <f>K188/K195*100</f>
        <v>7.796798114907479</v>
      </c>
      <c r="M188" s="47">
        <f t="shared" si="56"/>
        <v>267231.48</v>
      </c>
      <c r="N188" s="35">
        <f>M188/M195*100</f>
        <v>4.530280909359235</v>
      </c>
      <c r="O188" s="7"/>
      <c r="P188" s="28"/>
      <c r="Q188" s="9"/>
      <c r="R188" s="9"/>
      <c r="U188" s="21"/>
      <c r="W188" s="21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</row>
    <row r="189" spans="1:42" ht="12">
      <c r="A189" s="75"/>
      <c r="B189" s="46" t="s">
        <v>8</v>
      </c>
      <c r="C189" s="34">
        <v>576</v>
      </c>
      <c r="D189" s="35">
        <f>C189/C195*100</f>
        <v>4.079898002549936</v>
      </c>
      <c r="E189" s="47">
        <v>217876.16</v>
      </c>
      <c r="F189" s="35">
        <f>E189/E195*100</f>
        <v>4.266342860653318</v>
      </c>
      <c r="G189" s="34">
        <v>40</v>
      </c>
      <c r="H189" s="35">
        <f>G189/G195*100</f>
        <v>12.861736334405144</v>
      </c>
      <c r="I189" s="47">
        <v>15556.8</v>
      </c>
      <c r="J189" s="35">
        <f>I189/I195*100</f>
        <v>1.9644314015511162</v>
      </c>
      <c r="K189" s="34">
        <f t="shared" si="55"/>
        <v>616</v>
      </c>
      <c r="L189" s="35">
        <f>K189/K195*100</f>
        <v>4.2691801233626725</v>
      </c>
      <c r="M189" s="47">
        <f t="shared" si="56"/>
        <v>233432.96</v>
      </c>
      <c r="N189" s="35">
        <f>M189/M195*100</f>
        <v>3.9573065355294896</v>
      </c>
      <c r="O189" s="7"/>
      <c r="P189" s="28"/>
      <c r="Q189" s="9"/>
      <c r="R189" s="9"/>
      <c r="U189" s="21"/>
      <c r="W189" s="21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</row>
    <row r="190" spans="1:42" ht="12">
      <c r="A190" s="75"/>
      <c r="B190" s="46" t="s">
        <v>9</v>
      </c>
      <c r="C190" s="34">
        <v>316</v>
      </c>
      <c r="D190" s="35">
        <f>C190/C195*100</f>
        <v>2.2382773763989237</v>
      </c>
      <c r="E190" s="47">
        <v>219553.56</v>
      </c>
      <c r="F190" s="35">
        <f>E190/E195*100</f>
        <v>4.299188875171198</v>
      </c>
      <c r="G190" s="34">
        <v>33</v>
      </c>
      <c r="H190" s="35">
        <f>G190/G195*100</f>
        <v>10.610932475884244</v>
      </c>
      <c r="I190" s="47">
        <v>25168.06</v>
      </c>
      <c r="J190" s="35">
        <f>I190/I195*100</f>
        <v>3.178091084292566</v>
      </c>
      <c r="K190" s="34">
        <f t="shared" si="55"/>
        <v>349</v>
      </c>
      <c r="L190" s="35">
        <f>K190/K195*100</f>
        <v>2.418740037424631</v>
      </c>
      <c r="M190" s="47">
        <f t="shared" si="56"/>
        <v>244721.62</v>
      </c>
      <c r="N190" s="35">
        <f>M190/M195*100</f>
        <v>4.148679201991716</v>
      </c>
      <c r="O190" s="7"/>
      <c r="P190" s="28"/>
      <c r="Q190" s="9"/>
      <c r="R190" s="9"/>
      <c r="U190" s="21"/>
      <c r="W190" s="21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</row>
    <row r="191" spans="1:42" ht="12">
      <c r="A191" s="75"/>
      <c r="B191" s="46" t="s">
        <v>10</v>
      </c>
      <c r="C191" s="34">
        <v>198</v>
      </c>
      <c r="D191" s="35">
        <f>C191/C195*100</f>
        <v>1.4024649383765404</v>
      </c>
      <c r="E191" s="47">
        <v>280914.61</v>
      </c>
      <c r="F191" s="35">
        <f>E191/E195*100</f>
        <v>5.500730510518962</v>
      </c>
      <c r="G191" s="34">
        <v>37</v>
      </c>
      <c r="H191" s="35">
        <f>G191/G195*100</f>
        <v>11.89710610932476</v>
      </c>
      <c r="I191" s="47">
        <v>52912.76</v>
      </c>
      <c r="J191" s="35">
        <f>I191/I195*100</f>
        <v>6.681546801831857</v>
      </c>
      <c r="K191" s="34">
        <f t="shared" si="55"/>
        <v>235</v>
      </c>
      <c r="L191" s="35">
        <f>K191/K195*100</f>
        <v>1.6286644951140066</v>
      </c>
      <c r="M191" s="47">
        <f t="shared" si="56"/>
        <v>333827.37</v>
      </c>
      <c r="N191" s="35">
        <f>M191/M195*100</f>
        <v>5.65925751461842</v>
      </c>
      <c r="O191" s="7"/>
      <c r="P191" s="28"/>
      <c r="Q191" s="9"/>
      <c r="R191" s="9"/>
      <c r="U191" s="21"/>
      <c r="W191" s="21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</row>
    <row r="192" spans="1:42" ht="12">
      <c r="A192" s="75"/>
      <c r="B192" s="46" t="s">
        <v>11</v>
      </c>
      <c r="C192" s="34">
        <v>176</v>
      </c>
      <c r="D192" s="35">
        <f>C192/C195*100</f>
        <v>1.2466355007791472</v>
      </c>
      <c r="E192" s="47">
        <v>555996.55</v>
      </c>
      <c r="F192" s="35">
        <f>E192/E195*100</f>
        <v>10.887248571116618</v>
      </c>
      <c r="G192" s="34">
        <v>23</v>
      </c>
      <c r="H192" s="35">
        <f>G192/G195*100</f>
        <v>7.395498392282958</v>
      </c>
      <c r="I192" s="47">
        <v>72511.8</v>
      </c>
      <c r="J192" s="35">
        <f>I192/I195*100</f>
        <v>9.156411145158017</v>
      </c>
      <c r="K192" s="34">
        <f t="shared" si="55"/>
        <v>199</v>
      </c>
      <c r="L192" s="35">
        <f>K192/K195*100</f>
        <v>1.3791669554369672</v>
      </c>
      <c r="M192" s="47">
        <f t="shared" si="56"/>
        <v>628508.3500000001</v>
      </c>
      <c r="N192" s="35">
        <f>M192/M195*100</f>
        <v>10.654880103863038</v>
      </c>
      <c r="O192" s="7"/>
      <c r="P192" s="28"/>
      <c r="Q192" s="9"/>
      <c r="R192" s="9"/>
      <c r="U192" s="21"/>
      <c r="W192" s="21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</row>
    <row r="193" spans="1:42" ht="12">
      <c r="A193" s="75"/>
      <c r="B193" s="46" t="s">
        <v>12</v>
      </c>
      <c r="C193" s="34">
        <v>113</v>
      </c>
      <c r="D193" s="35">
        <f>C193/C195*100</f>
        <v>0.8003966567502478</v>
      </c>
      <c r="E193" s="47">
        <v>813689.9</v>
      </c>
      <c r="F193" s="35">
        <f>E193/E195*100</f>
        <v>15.933271890098998</v>
      </c>
      <c r="G193" s="34">
        <v>9</v>
      </c>
      <c r="H193" s="35">
        <f>G193/G195*100</f>
        <v>2.8938906752411575</v>
      </c>
      <c r="I193" s="47">
        <v>60003.3</v>
      </c>
      <c r="J193" s="35">
        <f>I193/I195*100</f>
        <v>7.576903136679272</v>
      </c>
      <c r="K193" s="34">
        <f t="shared" si="55"/>
        <v>122</v>
      </c>
      <c r="L193" s="35">
        <f>K193/K195*100</f>
        <v>0.8455194400166332</v>
      </c>
      <c r="M193" s="47">
        <f t="shared" si="56"/>
        <v>873693.2000000001</v>
      </c>
      <c r="N193" s="35">
        <f>M193/M195*100</f>
        <v>14.811412280458052</v>
      </c>
      <c r="O193" s="7"/>
      <c r="P193" s="28"/>
      <c r="Q193" s="9"/>
      <c r="R193" s="9"/>
      <c r="U193" s="21"/>
      <c r="W193" s="21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</row>
    <row r="194" spans="1:42" ht="12">
      <c r="A194" s="75"/>
      <c r="B194" s="48" t="s">
        <v>13</v>
      </c>
      <c r="C194" s="36">
        <v>95</v>
      </c>
      <c r="D194" s="37">
        <f>C194/C195*100</f>
        <v>0.6728998441705625</v>
      </c>
      <c r="E194" s="49">
        <v>1437367.16</v>
      </c>
      <c r="F194" s="37">
        <f>E194/E195*100</f>
        <v>28.145810543032958</v>
      </c>
      <c r="G194" s="36">
        <v>12</v>
      </c>
      <c r="H194" s="37">
        <f>G194/G195*100</f>
        <v>3.858520900321544</v>
      </c>
      <c r="I194" s="49">
        <v>545466.12</v>
      </c>
      <c r="J194" s="37">
        <f>I194/I195*100</f>
        <v>68.87861093606972</v>
      </c>
      <c r="K194" s="34">
        <f t="shared" si="55"/>
        <v>107</v>
      </c>
      <c r="L194" s="37">
        <f>K194/K195*100</f>
        <v>0.7415621318178668</v>
      </c>
      <c r="M194" s="49">
        <f t="shared" si="56"/>
        <v>1982833.2799999998</v>
      </c>
      <c r="N194" s="37">
        <f>M194/M195*100</f>
        <v>33.61427237100268</v>
      </c>
      <c r="O194" s="7"/>
      <c r="P194" s="28"/>
      <c r="Q194" s="9"/>
      <c r="R194" s="9"/>
      <c r="U194" s="21"/>
      <c r="W194" s="21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</row>
    <row r="195" spans="1:42" ht="12">
      <c r="A195" s="76"/>
      <c r="B195" s="50" t="s">
        <v>14</v>
      </c>
      <c r="C195" s="39">
        <f aca="true" t="shared" si="57" ref="C195:N195">SUM(C186:C194)</f>
        <v>14118</v>
      </c>
      <c r="D195" s="38">
        <f t="shared" si="57"/>
        <v>100.00000000000001</v>
      </c>
      <c r="E195" s="52">
        <f t="shared" si="57"/>
        <v>5106860.069999999</v>
      </c>
      <c r="F195" s="38">
        <f t="shared" si="57"/>
        <v>100</v>
      </c>
      <c r="G195" s="39">
        <f t="shared" si="57"/>
        <v>311</v>
      </c>
      <c r="H195" s="38">
        <f t="shared" si="57"/>
        <v>100</v>
      </c>
      <c r="I195" s="52">
        <f t="shared" si="57"/>
        <v>791923.81</v>
      </c>
      <c r="J195" s="38">
        <f t="shared" si="57"/>
        <v>100</v>
      </c>
      <c r="K195" s="39">
        <f t="shared" si="57"/>
        <v>14429</v>
      </c>
      <c r="L195" s="38">
        <f t="shared" si="57"/>
        <v>100.00000000000001</v>
      </c>
      <c r="M195" s="52">
        <f t="shared" si="57"/>
        <v>5898783.88</v>
      </c>
      <c r="N195" s="38">
        <f t="shared" si="57"/>
        <v>100</v>
      </c>
      <c r="O195" s="7"/>
      <c r="P195" s="28"/>
      <c r="Q195" s="9"/>
      <c r="R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</row>
    <row r="196" spans="1:42" ht="12" customHeight="1">
      <c r="A196" s="74" t="s">
        <v>65</v>
      </c>
      <c r="B196" s="44" t="s">
        <v>4</v>
      </c>
      <c r="C196" s="32">
        <v>15959</v>
      </c>
      <c r="D196" s="33">
        <f>C196/C205*100</f>
        <v>43.57644103432269</v>
      </c>
      <c r="E196" s="45">
        <v>1011349.3</v>
      </c>
      <c r="F196" s="33">
        <f>E196/E205*100</f>
        <v>14.046004459500827</v>
      </c>
      <c r="G196" s="32">
        <v>333</v>
      </c>
      <c r="H196" s="33">
        <f>G196/G205*100</f>
        <v>33.568548387096776</v>
      </c>
      <c r="I196" s="45">
        <v>35976.56</v>
      </c>
      <c r="J196" s="33">
        <f>I196/I205*100</f>
        <v>2.84974225624736</v>
      </c>
      <c r="K196" s="32">
        <f>C196+G196</f>
        <v>16292</v>
      </c>
      <c r="L196" s="33">
        <f>K196/K205*100</f>
        <v>43.31250830785591</v>
      </c>
      <c r="M196" s="45">
        <f>E196+I196</f>
        <v>1047325.8600000001</v>
      </c>
      <c r="N196" s="33">
        <f>M196/M205*100</f>
        <v>12.375769742527293</v>
      </c>
      <c r="O196" s="7"/>
      <c r="P196" s="28"/>
      <c r="Q196" s="9"/>
      <c r="R196" s="9"/>
      <c r="U196" s="21"/>
      <c r="W196" s="21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</row>
    <row r="197" spans="1:42" ht="12">
      <c r="A197" s="75"/>
      <c r="B197" s="46" t="s">
        <v>6</v>
      </c>
      <c r="C197" s="34">
        <v>15566</v>
      </c>
      <c r="D197" s="35">
        <f>C197/C205*100</f>
        <v>42.503344892553855</v>
      </c>
      <c r="E197" s="47">
        <v>2118197.75</v>
      </c>
      <c r="F197" s="35">
        <f>E197/E205*100</f>
        <v>29.418337504761826</v>
      </c>
      <c r="G197" s="34">
        <v>237</v>
      </c>
      <c r="H197" s="35">
        <f>G197/G205*100</f>
        <v>23.891129032258064</v>
      </c>
      <c r="I197" s="47">
        <v>87380.66</v>
      </c>
      <c r="J197" s="35">
        <f>I197/I205*100</f>
        <v>6.921516653642914</v>
      </c>
      <c r="K197" s="34">
        <f aca="true" t="shared" si="58" ref="K197:K204">C197+G197</f>
        <v>15803</v>
      </c>
      <c r="L197" s="35">
        <f>K197/K205*100</f>
        <v>42.012495015286454</v>
      </c>
      <c r="M197" s="47">
        <f aca="true" t="shared" si="59" ref="M197:M204">E197+I197</f>
        <v>2205578.41</v>
      </c>
      <c r="N197" s="35">
        <f>M197/M205*100</f>
        <v>26.06230934777974</v>
      </c>
      <c r="O197" s="7"/>
      <c r="P197" s="28"/>
      <c r="Q197" s="9"/>
      <c r="R197" s="9"/>
      <c r="U197" s="21"/>
      <c r="W197" s="21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</row>
    <row r="198" spans="1:42" ht="12">
      <c r="A198" s="75"/>
      <c r="B198" s="46" t="s">
        <v>7</v>
      </c>
      <c r="C198" s="34">
        <v>2509</v>
      </c>
      <c r="D198" s="35">
        <f>C198/C205*100</f>
        <v>6.850886055211205</v>
      </c>
      <c r="E198" s="47">
        <v>704554.26</v>
      </c>
      <c r="F198" s="35">
        <f>E198/E205*100</f>
        <v>9.785118037774195</v>
      </c>
      <c r="G198" s="34">
        <v>116</v>
      </c>
      <c r="H198" s="35">
        <f>G198/G205*100</f>
        <v>11.693548387096774</v>
      </c>
      <c r="I198" s="47">
        <v>47299.79</v>
      </c>
      <c r="J198" s="35">
        <f>I198/I205*100</f>
        <v>3.746667560062061</v>
      </c>
      <c r="K198" s="34">
        <f t="shared" si="58"/>
        <v>2625</v>
      </c>
      <c r="L198" s="35">
        <f>K198/K205*100</f>
        <v>6.978598963179583</v>
      </c>
      <c r="M198" s="47">
        <f t="shared" si="59"/>
        <v>751854.05</v>
      </c>
      <c r="N198" s="35">
        <f>M198/M205*100</f>
        <v>8.884314765976084</v>
      </c>
      <c r="O198" s="7"/>
      <c r="P198" s="28"/>
      <c r="Q198" s="9"/>
      <c r="R198" s="9"/>
      <c r="U198" s="21"/>
      <c r="W198" s="21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</row>
    <row r="199" spans="1:42" ht="12">
      <c r="A199" s="75"/>
      <c r="B199" s="46" t="s">
        <v>8</v>
      </c>
      <c r="C199" s="34">
        <v>1251</v>
      </c>
      <c r="D199" s="35">
        <f>C199/C205*100</f>
        <v>3.4158861917374326</v>
      </c>
      <c r="E199" s="47">
        <v>746081.61</v>
      </c>
      <c r="F199" s="35">
        <f>E199/E205*100</f>
        <v>10.361865698835759</v>
      </c>
      <c r="G199" s="34">
        <v>101</v>
      </c>
      <c r="H199" s="35">
        <f>G199/G205*100</f>
        <v>10.181451612903226</v>
      </c>
      <c r="I199" s="47">
        <v>65801.49</v>
      </c>
      <c r="J199" s="35">
        <f>I199/I205*100</f>
        <v>5.212207242077568</v>
      </c>
      <c r="K199" s="34">
        <f t="shared" si="58"/>
        <v>1352</v>
      </c>
      <c r="L199" s="35">
        <f>K199/K205*100</f>
        <v>3.5943107802738266</v>
      </c>
      <c r="M199" s="47">
        <f t="shared" si="59"/>
        <v>811883.1</v>
      </c>
      <c r="N199" s="35">
        <f>M199/M205*100</f>
        <v>9.593650541054394</v>
      </c>
      <c r="O199" s="7"/>
      <c r="P199" s="28"/>
      <c r="Q199" s="9"/>
      <c r="R199" s="9"/>
      <c r="U199" s="21"/>
      <c r="W199" s="21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</row>
    <row r="200" spans="1:42" ht="12">
      <c r="A200" s="75"/>
      <c r="B200" s="46" t="s">
        <v>9</v>
      </c>
      <c r="C200" s="34">
        <v>831</v>
      </c>
      <c r="D200" s="35">
        <f>C200/C205*100</f>
        <v>2.269065887557</v>
      </c>
      <c r="E200" s="47">
        <v>1211056.38</v>
      </c>
      <c r="F200" s="35">
        <f>E200/E205*100</f>
        <v>16.81961248619733</v>
      </c>
      <c r="G200" s="34">
        <v>106</v>
      </c>
      <c r="H200" s="35">
        <f>G200/G205*100</f>
        <v>10.685483870967742</v>
      </c>
      <c r="I200" s="47">
        <v>120946.69</v>
      </c>
      <c r="J200" s="35">
        <f>I200/I205*100</f>
        <v>9.580318219592147</v>
      </c>
      <c r="K200" s="34">
        <f t="shared" si="58"/>
        <v>937</v>
      </c>
      <c r="L200" s="35">
        <f>K200/K205*100</f>
        <v>2.491027515618769</v>
      </c>
      <c r="M200" s="47">
        <f t="shared" si="59"/>
        <v>1332003.0699999998</v>
      </c>
      <c r="N200" s="35">
        <f>M200/M205*100</f>
        <v>15.739669877586579</v>
      </c>
      <c r="O200" s="7"/>
      <c r="P200" s="28"/>
      <c r="Q200" s="9"/>
      <c r="R200" s="9"/>
      <c r="U200" s="21"/>
      <c r="W200" s="21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</row>
    <row r="201" spans="1:42" ht="12">
      <c r="A201" s="75"/>
      <c r="B201" s="46" t="s">
        <v>10</v>
      </c>
      <c r="C201" s="34">
        <v>403</v>
      </c>
      <c r="D201" s="35">
        <f>C201/C205*100</f>
        <v>1.1004013871064633</v>
      </c>
      <c r="E201" s="47">
        <v>1035849.18</v>
      </c>
      <c r="F201" s="35">
        <f>E201/E205*100</f>
        <v>14.386268128776353</v>
      </c>
      <c r="G201" s="34">
        <v>52</v>
      </c>
      <c r="H201" s="35">
        <f>G201/G205*100</f>
        <v>5.241935483870968</v>
      </c>
      <c r="I201" s="47">
        <v>121450.4</v>
      </c>
      <c r="J201" s="35">
        <f>I201/I205*100</f>
        <v>9.620217633874512</v>
      </c>
      <c r="K201" s="34">
        <f t="shared" si="58"/>
        <v>455</v>
      </c>
      <c r="L201" s="35">
        <f>K201/K205*100</f>
        <v>1.209623820284461</v>
      </c>
      <c r="M201" s="47">
        <f t="shared" si="59"/>
        <v>1157299.58</v>
      </c>
      <c r="N201" s="35">
        <f>M201/M205*100</f>
        <v>13.675278795468243</v>
      </c>
      <c r="O201" s="7"/>
      <c r="P201" s="28"/>
      <c r="Q201" s="9"/>
      <c r="R201" s="9"/>
      <c r="U201" s="21"/>
      <c r="W201" s="21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</row>
    <row r="202" spans="1:42" ht="12">
      <c r="A202" s="75"/>
      <c r="B202" s="46" t="s">
        <v>11</v>
      </c>
      <c r="C202" s="34">
        <v>102</v>
      </c>
      <c r="D202" s="35">
        <f>C202/C205*100</f>
        <v>0.27851350244381945</v>
      </c>
      <c r="E202" s="47">
        <v>353483.69</v>
      </c>
      <c r="F202" s="35">
        <f>E202/E205*100</f>
        <v>4.9093161839344805</v>
      </c>
      <c r="G202" s="34">
        <v>28</v>
      </c>
      <c r="H202" s="35">
        <f>G202/G205*100</f>
        <v>2.82258064516129</v>
      </c>
      <c r="I202" s="47">
        <v>167655.96</v>
      </c>
      <c r="J202" s="35">
        <f>I202/I205*100</f>
        <v>13.280210051314445</v>
      </c>
      <c r="K202" s="34">
        <f t="shared" si="58"/>
        <v>130</v>
      </c>
      <c r="L202" s="35">
        <f>K202/K205*100</f>
        <v>0.34560680579556025</v>
      </c>
      <c r="M202" s="47">
        <f t="shared" si="59"/>
        <v>521139.65</v>
      </c>
      <c r="N202" s="35">
        <f>M202/M205*100</f>
        <v>6.158068427816022</v>
      </c>
      <c r="O202" s="7"/>
      <c r="P202" s="28"/>
      <c r="Q202" s="9"/>
      <c r="R202" s="9"/>
      <c r="U202" s="21"/>
      <c r="W202" s="21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</row>
    <row r="203" spans="1:42" ht="12">
      <c r="A203" s="75"/>
      <c r="B203" s="46" t="s">
        <v>12</v>
      </c>
      <c r="C203" s="34">
        <v>2</v>
      </c>
      <c r="D203" s="35">
        <f>C203/C205*100</f>
        <v>0.005461049067525872</v>
      </c>
      <c r="E203" s="47">
        <v>19691.1</v>
      </c>
      <c r="F203" s="35">
        <f>E203/E205*100</f>
        <v>0.2734775002192385</v>
      </c>
      <c r="G203" s="34">
        <v>10</v>
      </c>
      <c r="H203" s="35">
        <f>G203/G205*100</f>
        <v>1.0080645161290323</v>
      </c>
      <c r="I203" s="47">
        <v>130721.54</v>
      </c>
      <c r="J203" s="35">
        <f>I203/I205*100</f>
        <v>10.354594667742818</v>
      </c>
      <c r="K203" s="34">
        <f t="shared" si="58"/>
        <v>12</v>
      </c>
      <c r="L203" s="35">
        <f>K203/K205*100</f>
        <v>0.03190216668882095</v>
      </c>
      <c r="M203" s="47">
        <f t="shared" si="59"/>
        <v>150412.63999999998</v>
      </c>
      <c r="N203" s="35">
        <f>M203/M205*100</f>
        <v>1.7773572391362988</v>
      </c>
      <c r="O203" s="7"/>
      <c r="P203" s="28"/>
      <c r="Q203" s="9"/>
      <c r="R203" s="9"/>
      <c r="U203" s="21"/>
      <c r="W203" s="21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</row>
    <row r="204" spans="1:42" ht="12">
      <c r="A204" s="75"/>
      <c r="B204" s="48" t="s">
        <v>13</v>
      </c>
      <c r="C204" s="36">
        <v>0</v>
      </c>
      <c r="D204" s="37">
        <f>C204/C205*100</f>
        <v>0</v>
      </c>
      <c r="E204" s="49">
        <v>0</v>
      </c>
      <c r="F204" s="37">
        <f>E204/E205*100</f>
        <v>0</v>
      </c>
      <c r="G204" s="36">
        <v>9</v>
      </c>
      <c r="H204" s="37">
        <f>G204/G205*100</f>
        <v>0.9072580645161291</v>
      </c>
      <c r="I204" s="49">
        <v>485216.52</v>
      </c>
      <c r="J204" s="37">
        <f>I204/I205*100</f>
        <v>38.434525715446185</v>
      </c>
      <c r="K204" s="34">
        <f t="shared" si="58"/>
        <v>9</v>
      </c>
      <c r="L204" s="37">
        <f>K204/K205*100</f>
        <v>0.023926625016615712</v>
      </c>
      <c r="M204" s="49">
        <f t="shared" si="59"/>
        <v>485216.52</v>
      </c>
      <c r="N204" s="37">
        <f>M204/M205*100</f>
        <v>5.733581262655338</v>
      </c>
      <c r="O204" s="7"/>
      <c r="P204" s="28"/>
      <c r="Q204" s="9"/>
      <c r="R204" s="9"/>
      <c r="U204" s="21"/>
      <c r="W204" s="21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</row>
    <row r="205" spans="1:42" ht="12">
      <c r="A205" s="76"/>
      <c r="B205" s="50" t="s">
        <v>14</v>
      </c>
      <c r="C205" s="32">
        <f aca="true" t="shared" si="60" ref="C205:N205">SUM(C196:C204)</f>
        <v>36623</v>
      </c>
      <c r="D205" s="38">
        <f t="shared" si="60"/>
        <v>99.99999999999999</v>
      </c>
      <c r="E205" s="51">
        <f t="shared" si="60"/>
        <v>7200263.27</v>
      </c>
      <c r="F205" s="38">
        <f t="shared" si="60"/>
        <v>100</v>
      </c>
      <c r="G205" s="39">
        <f t="shared" si="60"/>
        <v>992</v>
      </c>
      <c r="H205" s="38">
        <f t="shared" si="60"/>
        <v>100.00000000000003</v>
      </c>
      <c r="I205" s="51">
        <f t="shared" si="60"/>
        <v>1262449.6099999999</v>
      </c>
      <c r="J205" s="38">
        <f t="shared" si="60"/>
        <v>100.00000000000001</v>
      </c>
      <c r="K205" s="39">
        <f t="shared" si="60"/>
        <v>37615</v>
      </c>
      <c r="L205" s="38">
        <f t="shared" si="60"/>
        <v>100</v>
      </c>
      <c r="M205" s="51">
        <f t="shared" si="60"/>
        <v>8462712.88</v>
      </c>
      <c r="N205" s="38">
        <f t="shared" si="60"/>
        <v>99.99999999999999</v>
      </c>
      <c r="O205" s="7"/>
      <c r="P205" s="28"/>
      <c r="Q205" s="9"/>
      <c r="R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</row>
    <row r="206" spans="1:42" ht="12" customHeight="1">
      <c r="A206" s="77" t="s">
        <v>66</v>
      </c>
      <c r="B206" s="44" t="s">
        <v>4</v>
      </c>
      <c r="C206" s="32">
        <v>2783</v>
      </c>
      <c r="D206" s="33">
        <f>C206/C215*100</f>
        <v>14.471426342883886</v>
      </c>
      <c r="E206" s="45">
        <v>210382.4</v>
      </c>
      <c r="F206" s="33">
        <f>E206/E215*100</f>
        <v>2.894094105572867</v>
      </c>
      <c r="G206" s="32">
        <v>90</v>
      </c>
      <c r="H206" s="33">
        <f>G206/G215*100</f>
        <v>15.517241379310345</v>
      </c>
      <c r="I206" s="45">
        <v>3617.91</v>
      </c>
      <c r="J206" s="33">
        <f>I206/I215*100</f>
        <v>0.2228955296856823</v>
      </c>
      <c r="K206" s="32">
        <f>C206+G206</f>
        <v>2873</v>
      </c>
      <c r="L206" s="33">
        <f>K206/K215*100</f>
        <v>14.502044318812782</v>
      </c>
      <c r="M206" s="45">
        <f>E206+I206</f>
        <v>214000.31</v>
      </c>
      <c r="N206" s="33">
        <f>M206/M215*100</f>
        <v>2.406522786447928</v>
      </c>
      <c r="O206" s="7"/>
      <c r="P206" s="28"/>
      <c r="Q206" s="9"/>
      <c r="R206" s="9"/>
      <c r="U206" s="21"/>
      <c r="W206" s="21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</row>
    <row r="207" spans="1:42" ht="12">
      <c r="A207" s="75"/>
      <c r="B207" s="46" t="s">
        <v>6</v>
      </c>
      <c r="C207" s="34">
        <v>11668</v>
      </c>
      <c r="D207" s="35">
        <f>C207/C215*100</f>
        <v>60.672871925536896</v>
      </c>
      <c r="E207" s="47">
        <v>1504697</v>
      </c>
      <c r="F207" s="35">
        <f>E207/E215*100</f>
        <v>20.699139844270128</v>
      </c>
      <c r="G207" s="34">
        <v>101</v>
      </c>
      <c r="H207" s="35">
        <f>G207/G215*100</f>
        <v>17.413793103448274</v>
      </c>
      <c r="I207" s="47">
        <v>14292.26</v>
      </c>
      <c r="J207" s="35">
        <f>I207/I215*100</f>
        <v>0.880530710577513</v>
      </c>
      <c r="K207" s="34">
        <f aca="true" t="shared" si="61" ref="K207:K214">C207+G207</f>
        <v>11769</v>
      </c>
      <c r="L207" s="35">
        <f>K207/K215*100</f>
        <v>59.40639038917773</v>
      </c>
      <c r="M207" s="47">
        <f aca="true" t="shared" si="62" ref="M207:M214">E207+I207</f>
        <v>1518989.26</v>
      </c>
      <c r="N207" s="35">
        <f>M207/M215*100</f>
        <v>17.08166808991854</v>
      </c>
      <c r="O207" s="7"/>
      <c r="P207" s="28"/>
      <c r="Q207" s="9"/>
      <c r="R207" s="9"/>
      <c r="U207" s="21"/>
      <c r="W207" s="21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</row>
    <row r="208" spans="1:42" ht="12">
      <c r="A208" s="75"/>
      <c r="B208" s="46" t="s">
        <v>7</v>
      </c>
      <c r="C208" s="34">
        <v>1723</v>
      </c>
      <c r="D208" s="35">
        <f>C208/C215*100</f>
        <v>8.959492486090168</v>
      </c>
      <c r="E208" s="47">
        <v>405521.2</v>
      </c>
      <c r="F208" s="35">
        <f>E208/E215*100</f>
        <v>5.5784919014367915</v>
      </c>
      <c r="G208" s="34">
        <v>50</v>
      </c>
      <c r="H208" s="35">
        <f>G208/G215*100</f>
        <v>8.620689655172415</v>
      </c>
      <c r="I208" s="47">
        <v>12324.71</v>
      </c>
      <c r="J208" s="35">
        <f>I208/I215*100</f>
        <v>0.7593120789827346</v>
      </c>
      <c r="K208" s="34">
        <f t="shared" si="61"/>
        <v>1773</v>
      </c>
      <c r="L208" s="35">
        <f>K208/K215*100</f>
        <v>8.949573469284742</v>
      </c>
      <c r="M208" s="47">
        <f t="shared" si="62"/>
        <v>417845.91000000003</v>
      </c>
      <c r="N208" s="35">
        <f>M208/M215*100</f>
        <v>4.698851621472278</v>
      </c>
      <c r="O208" s="7"/>
      <c r="P208" s="28"/>
      <c r="Q208" s="9"/>
      <c r="R208" s="9"/>
      <c r="U208" s="21"/>
      <c r="W208" s="21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</row>
    <row r="209" spans="1:42" ht="12">
      <c r="A209" s="75"/>
      <c r="B209" s="46" t="s">
        <v>8</v>
      </c>
      <c r="C209" s="34">
        <v>1062</v>
      </c>
      <c r="D209" s="35">
        <f>C209/C215*100</f>
        <v>5.522333731995216</v>
      </c>
      <c r="E209" s="47">
        <v>405998.2</v>
      </c>
      <c r="F209" s="35">
        <f>E209/E215*100</f>
        <v>5.585053680788858</v>
      </c>
      <c r="G209" s="34">
        <v>59</v>
      </c>
      <c r="H209" s="35">
        <f>G209/G215*100</f>
        <v>10.172413793103448</v>
      </c>
      <c r="I209" s="47">
        <v>22704.58</v>
      </c>
      <c r="J209" s="35">
        <f>I209/I215*100</f>
        <v>1.3988046649559966</v>
      </c>
      <c r="K209" s="34">
        <f t="shared" si="61"/>
        <v>1121</v>
      </c>
      <c r="L209" s="35">
        <f>K209/K215*100</f>
        <v>5.658472565746302</v>
      </c>
      <c r="M209" s="47">
        <f t="shared" si="62"/>
        <v>428702.78</v>
      </c>
      <c r="N209" s="35">
        <f>M209/M215*100</f>
        <v>4.820941655101215</v>
      </c>
      <c r="O209" s="7"/>
      <c r="P209" s="28"/>
      <c r="Q209" s="9"/>
      <c r="R209" s="9"/>
      <c r="U209" s="21"/>
      <c r="W209" s="21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</row>
    <row r="210" spans="1:42" ht="12">
      <c r="A210" s="75"/>
      <c r="B210" s="46" t="s">
        <v>9</v>
      </c>
      <c r="C210" s="34">
        <v>842</v>
      </c>
      <c r="D210" s="35">
        <f>C210/C215*100</f>
        <v>4.378347459830482</v>
      </c>
      <c r="E210" s="47">
        <v>621596.6</v>
      </c>
      <c r="F210" s="35">
        <f>E210/E215*100</f>
        <v>8.55090091235833</v>
      </c>
      <c r="G210" s="34">
        <v>112</v>
      </c>
      <c r="H210" s="35">
        <f>G210/G215*100</f>
        <v>19.310344827586206</v>
      </c>
      <c r="I210" s="47">
        <v>82108.01</v>
      </c>
      <c r="J210" s="35">
        <f>I210/I215*100</f>
        <v>5.058585863215861</v>
      </c>
      <c r="K210" s="34">
        <f t="shared" si="61"/>
        <v>954</v>
      </c>
      <c r="L210" s="35">
        <f>K210/K215*100</f>
        <v>4.8155065367725</v>
      </c>
      <c r="M210" s="47">
        <f t="shared" si="62"/>
        <v>703704.61</v>
      </c>
      <c r="N210" s="35">
        <f>M210/M215*100</f>
        <v>7.913451989361381</v>
      </c>
      <c r="O210" s="7"/>
      <c r="P210" s="28"/>
      <c r="Q210" s="9"/>
      <c r="R210" s="9"/>
      <c r="U210" s="21"/>
      <c r="W210" s="21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</row>
    <row r="211" spans="1:42" ht="12">
      <c r="A211" s="75"/>
      <c r="B211" s="46" t="s">
        <v>10</v>
      </c>
      <c r="C211" s="34">
        <v>518</v>
      </c>
      <c r="D211" s="35">
        <f>C211/C215*100</f>
        <v>2.6935676771878736</v>
      </c>
      <c r="E211" s="47">
        <v>744420.8</v>
      </c>
      <c r="F211" s="35">
        <f>E211/E215*100</f>
        <v>10.240513699557749</v>
      </c>
      <c r="G211" s="34">
        <v>71</v>
      </c>
      <c r="H211" s="35">
        <f>G211/G215*100</f>
        <v>12.241379310344827</v>
      </c>
      <c r="I211" s="47">
        <v>100453.8</v>
      </c>
      <c r="J211" s="35">
        <f>I211/I215*100</f>
        <v>6.188850181441659</v>
      </c>
      <c r="K211" s="34">
        <f t="shared" si="61"/>
        <v>589</v>
      </c>
      <c r="L211" s="35">
        <f>K211/K215*100</f>
        <v>2.9730957548836505</v>
      </c>
      <c r="M211" s="47">
        <f t="shared" si="62"/>
        <v>844874.6000000001</v>
      </c>
      <c r="N211" s="35">
        <f>M211/M215*100</f>
        <v>9.500967435940064</v>
      </c>
      <c r="O211" s="7"/>
      <c r="P211" s="28"/>
      <c r="Q211" s="9"/>
      <c r="R211" s="9"/>
      <c r="U211" s="21"/>
      <c r="W211" s="21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</row>
    <row r="212" spans="1:42" ht="12">
      <c r="A212" s="75"/>
      <c r="B212" s="46" t="s">
        <v>11</v>
      </c>
      <c r="C212" s="34">
        <v>411</v>
      </c>
      <c r="D212" s="35">
        <f>C212/C215*100</f>
        <v>2.1371743539077532</v>
      </c>
      <c r="E212" s="47">
        <v>1289953</v>
      </c>
      <c r="F212" s="35">
        <f>E212/E215*100</f>
        <v>17.74504603886084</v>
      </c>
      <c r="G212" s="34">
        <v>59</v>
      </c>
      <c r="H212" s="35">
        <f>G212/G215*100</f>
        <v>10.172413793103448</v>
      </c>
      <c r="I212" s="47">
        <v>179022.5</v>
      </c>
      <c r="J212" s="35">
        <f>I212/I215*100</f>
        <v>11.029382976125737</v>
      </c>
      <c r="K212" s="34">
        <f t="shared" si="61"/>
        <v>470</v>
      </c>
      <c r="L212" s="35">
        <f>K212/K215*100</f>
        <v>2.3724193629801626</v>
      </c>
      <c r="M212" s="47">
        <f t="shared" si="62"/>
        <v>1468975.5</v>
      </c>
      <c r="N212" s="35">
        <f>M212/M215*100</f>
        <v>16.51924248840452</v>
      </c>
      <c r="O212" s="7"/>
      <c r="P212" s="28"/>
      <c r="Q212" s="9"/>
      <c r="R212" s="9"/>
      <c r="U212" s="21"/>
      <c r="W212" s="21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</row>
    <row r="213" spans="1:42" ht="12">
      <c r="A213" s="75"/>
      <c r="B213" s="46" t="s">
        <v>12</v>
      </c>
      <c r="C213" s="34">
        <v>159</v>
      </c>
      <c r="D213" s="35">
        <f>C213/C215*100</f>
        <v>0.8267900785190577</v>
      </c>
      <c r="E213" s="47">
        <v>1093987</v>
      </c>
      <c r="F213" s="35">
        <f>E213/E215*100</f>
        <v>15.049268989579659</v>
      </c>
      <c r="G213" s="34">
        <v>21</v>
      </c>
      <c r="H213" s="35">
        <f>G213/G215*100</f>
        <v>3.620689655172414</v>
      </c>
      <c r="I213" s="47">
        <v>140252.8</v>
      </c>
      <c r="J213" s="35">
        <f>I213/I215*100</f>
        <v>8.640823609736024</v>
      </c>
      <c r="K213" s="34">
        <f t="shared" si="61"/>
        <v>180</v>
      </c>
      <c r="L213" s="35">
        <f>K213/K215*100</f>
        <v>0.9085861390136794</v>
      </c>
      <c r="M213" s="47">
        <f t="shared" si="62"/>
        <v>1234239.8</v>
      </c>
      <c r="N213" s="35">
        <f>M213/M215*100</f>
        <v>13.879541588705798</v>
      </c>
      <c r="O213" s="7"/>
      <c r="P213" s="28"/>
      <c r="Q213" s="9"/>
      <c r="R213" s="9"/>
      <c r="U213" s="21"/>
      <c r="W213" s="21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</row>
    <row r="214" spans="1:42" ht="12">
      <c r="A214" s="75"/>
      <c r="B214" s="48" t="s">
        <v>13</v>
      </c>
      <c r="C214" s="36">
        <v>65</v>
      </c>
      <c r="D214" s="37">
        <f>C214/C215*100</f>
        <v>0.3379959440486714</v>
      </c>
      <c r="E214" s="49">
        <v>992813.5</v>
      </c>
      <c r="F214" s="37">
        <f>E214/E215*100</f>
        <v>13.657490827574776</v>
      </c>
      <c r="G214" s="36">
        <v>17</v>
      </c>
      <c r="H214" s="37">
        <f>G214/G215*100</f>
        <v>2.9310344827586206</v>
      </c>
      <c r="I214" s="49">
        <v>1068365</v>
      </c>
      <c r="J214" s="37">
        <f>I214/I215*100</f>
        <v>65.8208143852788</v>
      </c>
      <c r="K214" s="34">
        <f t="shared" si="61"/>
        <v>82</v>
      </c>
      <c r="L214" s="37">
        <f>K214/K215*100</f>
        <v>0.41391146332845385</v>
      </c>
      <c r="M214" s="49">
        <f t="shared" si="62"/>
        <v>2061178.5</v>
      </c>
      <c r="N214" s="37">
        <f>M214/M215*100</f>
        <v>23.178812344648286</v>
      </c>
      <c r="O214" s="7"/>
      <c r="P214" s="28"/>
      <c r="Q214" s="9"/>
      <c r="R214" s="9"/>
      <c r="U214" s="21"/>
      <c r="W214" s="21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</row>
    <row r="215" spans="1:42" ht="12">
      <c r="A215" s="76"/>
      <c r="B215" s="50" t="s">
        <v>14</v>
      </c>
      <c r="C215" s="32">
        <f aca="true" t="shared" si="63" ref="C215:N215">SUM(C206:C214)</f>
        <v>19231</v>
      </c>
      <c r="D215" s="38">
        <f t="shared" si="63"/>
        <v>100</v>
      </c>
      <c r="E215" s="51">
        <f t="shared" si="63"/>
        <v>7269369.7</v>
      </c>
      <c r="F215" s="38">
        <f t="shared" si="63"/>
        <v>100</v>
      </c>
      <c r="G215" s="39">
        <f t="shared" si="63"/>
        <v>580</v>
      </c>
      <c r="H215" s="38">
        <f t="shared" si="63"/>
        <v>99.99999999999999</v>
      </c>
      <c r="I215" s="51">
        <f t="shared" si="63"/>
        <v>1623141.57</v>
      </c>
      <c r="J215" s="38">
        <f t="shared" si="63"/>
        <v>100</v>
      </c>
      <c r="K215" s="39">
        <f t="shared" si="63"/>
        <v>19811</v>
      </c>
      <c r="L215" s="38">
        <f t="shared" si="63"/>
        <v>100.00000000000001</v>
      </c>
      <c r="M215" s="51">
        <f t="shared" si="63"/>
        <v>8892511.27</v>
      </c>
      <c r="N215" s="38">
        <f t="shared" si="63"/>
        <v>100.00000000000003</v>
      </c>
      <c r="O215" s="7"/>
      <c r="P215" s="28"/>
      <c r="Q215" s="9"/>
      <c r="R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</row>
    <row r="216" spans="1:42" ht="12" customHeight="1">
      <c r="A216" s="74" t="s">
        <v>67</v>
      </c>
      <c r="B216" s="44" t="s">
        <v>4</v>
      </c>
      <c r="C216" s="32">
        <v>16828</v>
      </c>
      <c r="D216" s="33">
        <f>C216/C225*100</f>
        <v>41.93476039771736</v>
      </c>
      <c r="E216" s="45">
        <v>788369.51</v>
      </c>
      <c r="F216" s="33">
        <f>E216/E225*100</f>
        <v>11.742653490117421</v>
      </c>
      <c r="G216" s="32">
        <v>237</v>
      </c>
      <c r="H216" s="33">
        <f>G216/G225*100</f>
        <v>27.55813953488372</v>
      </c>
      <c r="I216" s="45">
        <v>8326.49</v>
      </c>
      <c r="J216" s="33">
        <f>I216/I225*100</f>
        <v>0.24391659519431677</v>
      </c>
      <c r="K216" s="32">
        <f>C216+G216</f>
        <v>17065</v>
      </c>
      <c r="L216" s="33">
        <f>K216/K225*100</f>
        <v>41.633121081265706</v>
      </c>
      <c r="M216" s="45">
        <f>E216+I216</f>
        <v>796696</v>
      </c>
      <c r="N216" s="33">
        <f>M216/M225*100</f>
        <v>7.866746950215893</v>
      </c>
      <c r="O216" s="7"/>
      <c r="P216" s="28"/>
      <c r="Q216" s="9"/>
      <c r="R216" s="9"/>
      <c r="U216" s="21"/>
      <c r="W216" s="21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</row>
    <row r="217" spans="1:42" ht="12">
      <c r="A217" s="75"/>
      <c r="B217" s="46" t="s">
        <v>6</v>
      </c>
      <c r="C217" s="34">
        <v>15842</v>
      </c>
      <c r="D217" s="35">
        <f>C217/C225*100</f>
        <v>39.47768446759202</v>
      </c>
      <c r="E217" s="47">
        <v>2180224.14</v>
      </c>
      <c r="F217" s="35">
        <f>E217/E225*100</f>
        <v>32.47413336267819</v>
      </c>
      <c r="G217" s="34">
        <v>120</v>
      </c>
      <c r="H217" s="35">
        <f>G217/G225*100</f>
        <v>13.953488372093023</v>
      </c>
      <c r="I217" s="47">
        <v>18010.93</v>
      </c>
      <c r="J217" s="35">
        <f>I217/I225*100</f>
        <v>0.5276130424564464</v>
      </c>
      <c r="K217" s="34">
        <f aca="true" t="shared" si="64" ref="K217:K224">C217+G217</f>
        <v>15962</v>
      </c>
      <c r="L217" s="35">
        <f>K217/K225*100</f>
        <v>38.942155212374054</v>
      </c>
      <c r="M217" s="47">
        <f aca="true" t="shared" si="65" ref="M217:M224">E217+I217</f>
        <v>2198235.0700000003</v>
      </c>
      <c r="N217" s="35">
        <f>M217/M225*100</f>
        <v>21.70584392639115</v>
      </c>
      <c r="O217" s="7"/>
      <c r="P217" s="28"/>
      <c r="Q217" s="9"/>
      <c r="R217" s="9"/>
      <c r="U217" s="21"/>
      <c r="W217" s="21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</row>
    <row r="218" spans="1:42" ht="12">
      <c r="A218" s="75"/>
      <c r="B218" s="46" t="s">
        <v>7</v>
      </c>
      <c r="C218" s="34">
        <v>4358</v>
      </c>
      <c r="D218" s="35">
        <f>C218/C225*100</f>
        <v>10.859976575543872</v>
      </c>
      <c r="E218" s="47">
        <v>1020066.52</v>
      </c>
      <c r="F218" s="35">
        <f>E218/E225*100</f>
        <v>15.193748019542172</v>
      </c>
      <c r="G218" s="34">
        <v>84</v>
      </c>
      <c r="H218" s="35">
        <f>G218/G225*100</f>
        <v>9.767441860465116</v>
      </c>
      <c r="I218" s="47">
        <v>20620.23</v>
      </c>
      <c r="J218" s="35">
        <f>I218/I225*100</f>
        <v>0.6040500011077545</v>
      </c>
      <c r="K218" s="34">
        <f t="shared" si="64"/>
        <v>4442</v>
      </c>
      <c r="L218" s="35">
        <f>K218/K225*100</f>
        <v>10.837053843714168</v>
      </c>
      <c r="M218" s="47">
        <f t="shared" si="65"/>
        <v>1040686.75</v>
      </c>
      <c r="N218" s="35">
        <f>M218/M225*100</f>
        <v>10.27596387667641</v>
      </c>
      <c r="O218" s="7"/>
      <c r="P218" s="28"/>
      <c r="Q218" s="9"/>
      <c r="R218" s="9"/>
      <c r="U218" s="21"/>
      <c r="W218" s="21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</row>
    <row r="219" spans="1:42" ht="12">
      <c r="A219" s="75"/>
      <c r="B219" s="46" t="s">
        <v>8</v>
      </c>
      <c r="C219" s="34">
        <v>1579</v>
      </c>
      <c r="D219" s="35">
        <f>C219/C225*100</f>
        <v>3.934810236985721</v>
      </c>
      <c r="E219" s="47">
        <v>582756.89</v>
      </c>
      <c r="F219" s="35">
        <f>E219/E225*100</f>
        <v>8.680082298272133</v>
      </c>
      <c r="G219" s="34">
        <v>110</v>
      </c>
      <c r="H219" s="35">
        <f>G219/G225*100</f>
        <v>12.790697674418606</v>
      </c>
      <c r="I219" s="47">
        <v>43259.06</v>
      </c>
      <c r="J219" s="35">
        <f>I219/I225*100</f>
        <v>1.2672329668932119</v>
      </c>
      <c r="K219" s="34">
        <f t="shared" si="64"/>
        <v>1689</v>
      </c>
      <c r="L219" s="35">
        <f>K219/K225*100</f>
        <v>4.120617726707165</v>
      </c>
      <c r="M219" s="47">
        <f t="shared" si="65"/>
        <v>626015.95</v>
      </c>
      <c r="N219" s="35">
        <f>M219/M225*100</f>
        <v>6.181415578149011</v>
      </c>
      <c r="O219" s="7"/>
      <c r="P219" s="28"/>
      <c r="Q219" s="9"/>
      <c r="R219" s="9"/>
      <c r="U219" s="21"/>
      <c r="W219" s="21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</row>
    <row r="220" spans="1:42" ht="12">
      <c r="A220" s="75"/>
      <c r="B220" s="46" t="s">
        <v>9</v>
      </c>
      <c r="C220" s="34">
        <v>843</v>
      </c>
      <c r="D220" s="35">
        <f>C220/C225*100</f>
        <v>2.100725161354631</v>
      </c>
      <c r="E220" s="47">
        <v>591844.95</v>
      </c>
      <c r="F220" s="35">
        <f>E220/E225*100</f>
        <v>8.815447679763604</v>
      </c>
      <c r="G220" s="34">
        <v>104</v>
      </c>
      <c r="H220" s="35">
        <f>G220/G225*100</f>
        <v>12.093023255813954</v>
      </c>
      <c r="I220" s="47">
        <v>73797.77</v>
      </c>
      <c r="J220" s="35">
        <f>I220/I225*100</f>
        <v>2.161835394185701</v>
      </c>
      <c r="K220" s="34">
        <f t="shared" si="64"/>
        <v>947</v>
      </c>
      <c r="L220" s="35">
        <f>K220/K225*100</f>
        <v>2.3103759545243845</v>
      </c>
      <c r="M220" s="47">
        <f t="shared" si="65"/>
        <v>665642.72</v>
      </c>
      <c r="N220" s="35">
        <f>M220/M225*100</f>
        <v>6.572698792881364</v>
      </c>
      <c r="O220" s="7"/>
      <c r="P220" s="28"/>
      <c r="Q220" s="9"/>
      <c r="R220" s="9"/>
      <c r="U220" s="21"/>
      <c r="W220" s="21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</row>
    <row r="221" spans="1:42" ht="12">
      <c r="A221" s="75"/>
      <c r="B221" s="46" t="s">
        <v>10</v>
      </c>
      <c r="C221" s="34">
        <v>421</v>
      </c>
      <c r="D221" s="35">
        <f>C221/C225*100</f>
        <v>1.049116598968327</v>
      </c>
      <c r="E221" s="47">
        <v>592703.07</v>
      </c>
      <c r="F221" s="35">
        <f>E221/E225*100</f>
        <v>8.828229257038124</v>
      </c>
      <c r="G221" s="34">
        <v>76</v>
      </c>
      <c r="H221" s="35">
        <f>G221/G225*100</f>
        <v>8.837209302325581</v>
      </c>
      <c r="I221" s="47">
        <v>112648.7</v>
      </c>
      <c r="J221" s="35">
        <f>I221/I225*100</f>
        <v>3.299936390611894</v>
      </c>
      <c r="K221" s="34">
        <f t="shared" si="64"/>
        <v>497</v>
      </c>
      <c r="L221" s="35">
        <f>K221/K225*100</f>
        <v>1.2125204323111078</v>
      </c>
      <c r="M221" s="47">
        <f t="shared" si="65"/>
        <v>705351.7699999999</v>
      </c>
      <c r="N221" s="35">
        <f>M221/M225*100</f>
        <v>6.964794457957465</v>
      </c>
      <c r="O221" s="7"/>
      <c r="P221" s="28"/>
      <c r="Q221" s="9"/>
      <c r="R221" s="9"/>
      <c r="U221" s="21"/>
      <c r="W221" s="21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</row>
    <row r="222" spans="1:42" ht="12">
      <c r="A222" s="75"/>
      <c r="B222" s="46" t="s">
        <v>11</v>
      </c>
      <c r="C222" s="34">
        <v>219</v>
      </c>
      <c r="D222" s="35">
        <f>C222/C225*100</f>
        <v>0.5457399885369683</v>
      </c>
      <c r="E222" s="47">
        <v>653739.34</v>
      </c>
      <c r="F222" s="35">
        <f>E222/E225*100</f>
        <v>9.737355954415412</v>
      </c>
      <c r="G222" s="34">
        <v>56</v>
      </c>
      <c r="H222" s="35">
        <f>G222/G225*100</f>
        <v>6.511627906976744</v>
      </c>
      <c r="I222" s="47">
        <v>170079.55</v>
      </c>
      <c r="J222" s="35">
        <f>I222/I225*100</f>
        <v>4.9823184496926745</v>
      </c>
      <c r="K222" s="34">
        <f t="shared" si="64"/>
        <v>275</v>
      </c>
      <c r="L222" s="35">
        <f>K222/K225*100</f>
        <v>0.6709117080192246</v>
      </c>
      <c r="M222" s="47">
        <f t="shared" si="65"/>
        <v>823818.8899999999</v>
      </c>
      <c r="N222" s="35">
        <f>M222/M225*100</f>
        <v>8.134564175592374</v>
      </c>
      <c r="O222" s="7"/>
      <c r="P222" s="28"/>
      <c r="Q222" s="9"/>
      <c r="R222" s="9"/>
      <c r="U222" s="21"/>
      <c r="W222" s="21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</row>
    <row r="223" spans="1:42" ht="12">
      <c r="A223" s="75"/>
      <c r="B223" s="46" t="s">
        <v>12</v>
      </c>
      <c r="C223" s="34">
        <v>30</v>
      </c>
      <c r="D223" s="35">
        <f>C223/C225*100</f>
        <v>0.07475890253931072</v>
      </c>
      <c r="E223" s="47">
        <v>187285.37</v>
      </c>
      <c r="F223" s="35">
        <f>E223/E225*100</f>
        <v>2.789589368668548</v>
      </c>
      <c r="G223" s="34">
        <v>34</v>
      </c>
      <c r="H223" s="35">
        <f>G223/G225*100</f>
        <v>3.953488372093023</v>
      </c>
      <c r="I223" s="47">
        <v>241386.51</v>
      </c>
      <c r="J223" s="35">
        <f>I223/I225*100</f>
        <v>7.071187936938482</v>
      </c>
      <c r="K223" s="34">
        <f t="shared" si="64"/>
        <v>64</v>
      </c>
      <c r="L223" s="35">
        <f>K223/K225*100</f>
        <v>0.15613945204811047</v>
      </c>
      <c r="M223" s="47">
        <f t="shared" si="65"/>
        <v>428671.88</v>
      </c>
      <c r="N223" s="35">
        <f>M223/M225*100</f>
        <v>4.232797961372108</v>
      </c>
      <c r="O223" s="7"/>
      <c r="P223" s="28"/>
      <c r="Q223" s="9"/>
      <c r="R223" s="9"/>
      <c r="U223" s="21"/>
      <c r="W223" s="21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</row>
    <row r="224" spans="1:42" ht="12">
      <c r="A224" s="75"/>
      <c r="B224" s="48" t="s">
        <v>13</v>
      </c>
      <c r="C224" s="36">
        <v>9</v>
      </c>
      <c r="D224" s="37">
        <f>C224/C225*100</f>
        <v>0.022427670761793216</v>
      </c>
      <c r="E224" s="49">
        <v>116735.61</v>
      </c>
      <c r="F224" s="37">
        <f>E224/E225*100</f>
        <v>1.7387605695043766</v>
      </c>
      <c r="G224" s="36">
        <v>39</v>
      </c>
      <c r="H224" s="37">
        <f>G224/G225*100</f>
        <v>4.534883720930233</v>
      </c>
      <c r="I224" s="49">
        <v>2725533.53</v>
      </c>
      <c r="J224" s="37">
        <f>I224/I225*100</f>
        <v>79.84190922291953</v>
      </c>
      <c r="K224" s="34">
        <f t="shared" si="64"/>
        <v>48</v>
      </c>
      <c r="L224" s="37">
        <f>K224/K225*100</f>
        <v>0.11710458903608285</v>
      </c>
      <c r="M224" s="49">
        <f t="shared" si="65"/>
        <v>2842269.1399999997</v>
      </c>
      <c r="N224" s="37">
        <f>M224/M225*100</f>
        <v>28.06517428076424</v>
      </c>
      <c r="O224" s="7"/>
      <c r="P224" s="28"/>
      <c r="Q224" s="9"/>
      <c r="R224" s="9"/>
      <c r="U224" s="21"/>
      <c r="W224" s="21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</row>
    <row r="225" spans="1:42" ht="12">
      <c r="A225" s="76"/>
      <c r="B225" s="50" t="s">
        <v>14</v>
      </c>
      <c r="C225" s="32">
        <f aca="true" t="shared" si="66" ref="C225:N225">SUM(C216:C224)</f>
        <v>40129</v>
      </c>
      <c r="D225" s="38">
        <f t="shared" si="66"/>
        <v>100.00000000000001</v>
      </c>
      <c r="E225" s="51">
        <f t="shared" si="66"/>
        <v>6713725.400000001</v>
      </c>
      <c r="F225" s="38">
        <f t="shared" si="66"/>
        <v>99.99999999999997</v>
      </c>
      <c r="G225" s="39">
        <f t="shared" si="66"/>
        <v>860</v>
      </c>
      <c r="H225" s="38">
        <f t="shared" si="66"/>
        <v>99.99999999999999</v>
      </c>
      <c r="I225" s="51">
        <f t="shared" si="66"/>
        <v>3413662.7699999996</v>
      </c>
      <c r="J225" s="38">
        <f t="shared" si="66"/>
        <v>100</v>
      </c>
      <c r="K225" s="39">
        <f t="shared" si="66"/>
        <v>40989</v>
      </c>
      <c r="L225" s="38">
        <f t="shared" si="66"/>
        <v>100.00000000000001</v>
      </c>
      <c r="M225" s="51">
        <f t="shared" si="66"/>
        <v>10127388.169999998</v>
      </c>
      <c r="N225" s="38">
        <f t="shared" si="66"/>
        <v>100.00000000000003</v>
      </c>
      <c r="O225" s="7"/>
      <c r="P225" s="28"/>
      <c r="Q225" s="9"/>
      <c r="R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</row>
    <row r="226" spans="1:42" ht="12" customHeight="1">
      <c r="A226" s="77" t="s">
        <v>68</v>
      </c>
      <c r="B226" s="44" t="s">
        <v>4</v>
      </c>
      <c r="C226" s="32">
        <v>2575</v>
      </c>
      <c r="D226" s="33">
        <f>C226/C235*100</f>
        <v>18.581324866503103</v>
      </c>
      <c r="E226" s="45">
        <v>178266.14</v>
      </c>
      <c r="F226" s="33">
        <f>E226/E235*100</f>
        <v>2.9997761637595612</v>
      </c>
      <c r="G226" s="32">
        <v>61</v>
      </c>
      <c r="H226" s="33">
        <f>G226/G235*100</f>
        <v>12.525667351129362</v>
      </c>
      <c r="I226" s="45">
        <v>2507.48</v>
      </c>
      <c r="J226" s="33">
        <f>I226/I235*100</f>
        <v>0.07310143334935387</v>
      </c>
      <c r="K226" s="32">
        <f>C226+G226</f>
        <v>2636</v>
      </c>
      <c r="L226" s="33">
        <f>K226/K235*100</f>
        <v>18.375740676193796</v>
      </c>
      <c r="M226" s="45">
        <f>E226+I226</f>
        <v>180773.62000000002</v>
      </c>
      <c r="N226" s="33">
        <f>M226/M235*100</f>
        <v>1.928707430213386</v>
      </c>
      <c r="O226" s="7"/>
      <c r="P226" s="28"/>
      <c r="Q226" s="9"/>
      <c r="R226" s="9"/>
      <c r="U226" s="21"/>
      <c r="W226" s="21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</row>
    <row r="227" spans="1:42" ht="12">
      <c r="A227" s="75"/>
      <c r="B227" s="46" t="s">
        <v>6</v>
      </c>
      <c r="C227" s="34">
        <v>6949</v>
      </c>
      <c r="D227" s="35">
        <f>C227/C235*100</f>
        <v>50.14432096983692</v>
      </c>
      <c r="E227" s="47">
        <v>994520.18</v>
      </c>
      <c r="F227" s="35">
        <f>E227/E235*100</f>
        <v>16.735303352290394</v>
      </c>
      <c r="G227" s="34">
        <v>85</v>
      </c>
      <c r="H227" s="35">
        <f>G227/G235*100</f>
        <v>17.453798767967147</v>
      </c>
      <c r="I227" s="47">
        <v>12928.28</v>
      </c>
      <c r="J227" s="35">
        <f>I227/I235*100</f>
        <v>0.3769026268372169</v>
      </c>
      <c r="K227" s="34">
        <f aca="true" t="shared" si="67" ref="K227:K234">C227+G227</f>
        <v>7034</v>
      </c>
      <c r="L227" s="35">
        <f>K227/K235*100</f>
        <v>49.03450679679331</v>
      </c>
      <c r="M227" s="47">
        <f aca="true" t="shared" si="68" ref="M227:M234">E227+I227</f>
        <v>1007448.4600000001</v>
      </c>
      <c r="N227" s="35">
        <f>M227/M235*100</f>
        <v>10.748655309104466</v>
      </c>
      <c r="O227" s="7"/>
      <c r="P227" s="28"/>
      <c r="Q227" s="9"/>
      <c r="R227" s="9"/>
      <c r="U227" s="21"/>
      <c r="W227" s="21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</row>
    <row r="228" spans="1:42" ht="12">
      <c r="A228" s="75"/>
      <c r="B228" s="46" t="s">
        <v>7</v>
      </c>
      <c r="C228" s="34">
        <v>1692</v>
      </c>
      <c r="D228" s="35">
        <f>C228/C235*100</f>
        <v>12.209554048203204</v>
      </c>
      <c r="E228" s="47">
        <v>396497.28</v>
      </c>
      <c r="F228" s="35">
        <f>E228/E235*100</f>
        <v>6.672063968735177</v>
      </c>
      <c r="G228" s="34">
        <v>59</v>
      </c>
      <c r="H228" s="35">
        <f>G228/G235*100</f>
        <v>12.114989733059549</v>
      </c>
      <c r="I228" s="47">
        <v>14591.96</v>
      </c>
      <c r="J228" s="35">
        <f>I228/I235*100</f>
        <v>0.42540446638714474</v>
      </c>
      <c r="K228" s="34">
        <f t="shared" si="67"/>
        <v>1751</v>
      </c>
      <c r="L228" s="35">
        <f>K228/K235*100</f>
        <v>12.20634367375392</v>
      </c>
      <c r="M228" s="47">
        <f t="shared" si="68"/>
        <v>411089.24000000005</v>
      </c>
      <c r="N228" s="35">
        <f>M228/M235*100</f>
        <v>4.385987688185776</v>
      </c>
      <c r="O228" s="7"/>
      <c r="P228" s="28"/>
      <c r="Q228" s="9"/>
      <c r="R228" s="9"/>
      <c r="U228" s="21"/>
      <c r="W228" s="21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</row>
    <row r="229" spans="1:42" ht="12">
      <c r="A229" s="75"/>
      <c r="B229" s="46" t="s">
        <v>8</v>
      </c>
      <c r="C229" s="34">
        <v>874</v>
      </c>
      <c r="D229" s="35">
        <f>C229/C235*100</f>
        <v>6.306826381873286</v>
      </c>
      <c r="E229" s="47">
        <v>332339.32</v>
      </c>
      <c r="F229" s="35">
        <f>E229/E235*100</f>
        <v>5.592444927657385</v>
      </c>
      <c r="G229" s="34">
        <v>76</v>
      </c>
      <c r="H229" s="35">
        <f>G229/G235*100</f>
        <v>15.605749486652979</v>
      </c>
      <c r="I229" s="47">
        <v>29837.29</v>
      </c>
      <c r="J229" s="35">
        <f>I229/I235*100</f>
        <v>0.8698568547945918</v>
      </c>
      <c r="K229" s="34">
        <f t="shared" si="67"/>
        <v>950</v>
      </c>
      <c r="L229" s="35">
        <f>K229/K235*100</f>
        <v>6.622516556291391</v>
      </c>
      <c r="M229" s="47">
        <f t="shared" si="68"/>
        <v>362176.61</v>
      </c>
      <c r="N229" s="35">
        <f>M229/M235*100</f>
        <v>3.8641297262094745</v>
      </c>
      <c r="O229" s="7"/>
      <c r="P229" s="28"/>
      <c r="Q229" s="9"/>
      <c r="R229" s="9"/>
      <c r="U229" s="21"/>
      <c r="W229" s="21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</row>
    <row r="230" spans="1:42" ht="12">
      <c r="A230" s="75"/>
      <c r="B230" s="46" t="s">
        <v>9</v>
      </c>
      <c r="C230" s="34">
        <v>689</v>
      </c>
      <c r="D230" s="35">
        <f>C230/C235*100</f>
        <v>4.971857410881801</v>
      </c>
      <c r="E230" s="47">
        <v>485897.92</v>
      </c>
      <c r="F230" s="35">
        <f>E230/E235*100</f>
        <v>8.1764545888319</v>
      </c>
      <c r="G230" s="34">
        <v>61</v>
      </c>
      <c r="H230" s="35">
        <f>G230/G235*100</f>
        <v>12.525667351129362</v>
      </c>
      <c r="I230" s="47">
        <v>41267.03</v>
      </c>
      <c r="J230" s="35">
        <f>I230/I235*100</f>
        <v>1.2030720257273384</v>
      </c>
      <c r="K230" s="34">
        <f t="shared" si="67"/>
        <v>750</v>
      </c>
      <c r="L230" s="35">
        <f>K230/K235*100</f>
        <v>5.228302544440572</v>
      </c>
      <c r="M230" s="47">
        <f t="shared" si="68"/>
        <v>527164.95</v>
      </c>
      <c r="N230" s="35">
        <f>M230/M235*100</f>
        <v>5.624421063278303</v>
      </c>
      <c r="O230" s="7"/>
      <c r="P230" s="28"/>
      <c r="Q230" s="9"/>
      <c r="R230" s="9"/>
      <c r="U230" s="21"/>
      <c r="W230" s="21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</row>
    <row r="231" spans="1:42" ht="12">
      <c r="A231" s="75"/>
      <c r="B231" s="46" t="s">
        <v>10</v>
      </c>
      <c r="C231" s="34">
        <v>541</v>
      </c>
      <c r="D231" s="35">
        <f>C231/C235*100</f>
        <v>3.9038822340886132</v>
      </c>
      <c r="E231" s="47">
        <v>769825.77</v>
      </c>
      <c r="F231" s="35">
        <f>E231/E235*100</f>
        <v>12.954254773754851</v>
      </c>
      <c r="G231" s="34">
        <v>42</v>
      </c>
      <c r="H231" s="35">
        <f>G231/G235*100</f>
        <v>8.624229979466119</v>
      </c>
      <c r="I231" s="47">
        <v>61958.34</v>
      </c>
      <c r="J231" s="35">
        <f>I231/I235*100</f>
        <v>1.806292956253532</v>
      </c>
      <c r="K231" s="34">
        <f t="shared" si="67"/>
        <v>583</v>
      </c>
      <c r="L231" s="35">
        <f>K231/K235*100</f>
        <v>4.064133844545138</v>
      </c>
      <c r="M231" s="47">
        <f t="shared" si="68"/>
        <v>831784.11</v>
      </c>
      <c r="N231" s="35">
        <f>M231/M235*100</f>
        <v>8.874459632386785</v>
      </c>
      <c r="O231" s="7"/>
      <c r="P231" s="28"/>
      <c r="Q231" s="9"/>
      <c r="R231" s="9"/>
      <c r="U231" s="21"/>
      <c r="W231" s="21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</row>
    <row r="232" spans="1:42" ht="12">
      <c r="A232" s="75"/>
      <c r="B232" s="46" t="s">
        <v>11</v>
      </c>
      <c r="C232" s="34">
        <v>386</v>
      </c>
      <c r="D232" s="35">
        <f>C232/C235*100</f>
        <v>2.785394717852504</v>
      </c>
      <c r="E232" s="47">
        <v>1189042.52</v>
      </c>
      <c r="F232" s="35">
        <f>E232/E235*100</f>
        <v>20.008630967118048</v>
      </c>
      <c r="G232" s="34">
        <v>41</v>
      </c>
      <c r="H232" s="35">
        <f>G232/G235*100</f>
        <v>8.41889117043121</v>
      </c>
      <c r="I232" s="47">
        <v>128860.32</v>
      </c>
      <c r="J232" s="35">
        <f>I232/I235*100</f>
        <v>3.756709562531471</v>
      </c>
      <c r="K232" s="34">
        <f t="shared" si="67"/>
        <v>427</v>
      </c>
      <c r="L232" s="35">
        <f>K232/K235*100</f>
        <v>2.9766469153014987</v>
      </c>
      <c r="M232" s="47">
        <f t="shared" si="68"/>
        <v>1317902.84</v>
      </c>
      <c r="N232" s="35">
        <f>M232/M235*100</f>
        <v>14.060950927504374</v>
      </c>
      <c r="O232" s="7"/>
      <c r="P232" s="28"/>
      <c r="Q232" s="9"/>
      <c r="R232" s="9"/>
      <c r="U232" s="21"/>
      <c r="W232" s="21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</row>
    <row r="233" spans="1:42" ht="12">
      <c r="A233" s="75"/>
      <c r="B233" s="46" t="s">
        <v>12</v>
      </c>
      <c r="C233" s="34">
        <v>109</v>
      </c>
      <c r="D233" s="35">
        <f>C233/C235*100</f>
        <v>0.7865492856111994</v>
      </c>
      <c r="E233" s="47">
        <v>740961.44</v>
      </c>
      <c r="F233" s="35">
        <f>E233/E235*100</f>
        <v>12.468539824651838</v>
      </c>
      <c r="G233" s="34">
        <v>20</v>
      </c>
      <c r="H233" s="35">
        <f>G233/G235*100</f>
        <v>4.1067761806981515</v>
      </c>
      <c r="I233" s="47">
        <v>144540.73</v>
      </c>
      <c r="J233" s="35">
        <f>I233/I235*100</f>
        <v>4.213845988945856</v>
      </c>
      <c r="K233" s="34">
        <f t="shared" si="67"/>
        <v>129</v>
      </c>
      <c r="L233" s="35">
        <f>K233/K235*100</f>
        <v>0.8992680376437783</v>
      </c>
      <c r="M233" s="47">
        <f t="shared" si="68"/>
        <v>885502.1699999999</v>
      </c>
      <c r="N233" s="35">
        <f>M233/M235*100</f>
        <v>9.44758762229288</v>
      </c>
      <c r="O233" s="7"/>
      <c r="P233" s="28"/>
      <c r="Q233" s="9"/>
      <c r="R233" s="9"/>
      <c r="U233" s="21"/>
      <c r="W233" s="21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</row>
    <row r="234" spans="1:42" ht="12">
      <c r="A234" s="75"/>
      <c r="B234" s="48" t="s">
        <v>13</v>
      </c>
      <c r="C234" s="36">
        <v>43</v>
      </c>
      <c r="D234" s="37">
        <f>C234/C235*100</f>
        <v>0.3102900851493722</v>
      </c>
      <c r="E234" s="49">
        <v>855297.49</v>
      </c>
      <c r="F234" s="37">
        <f>E234/E235*100</f>
        <v>14.392531433200839</v>
      </c>
      <c r="G234" s="36">
        <v>42</v>
      </c>
      <c r="H234" s="37">
        <f>G234/G235*100</f>
        <v>8.624229979466119</v>
      </c>
      <c r="I234" s="49">
        <v>2993646.51</v>
      </c>
      <c r="J234" s="37">
        <f>I234/I235*100</f>
        <v>87.27481408517349</v>
      </c>
      <c r="K234" s="34">
        <f t="shared" si="67"/>
        <v>85</v>
      </c>
      <c r="L234" s="37">
        <f>K234/K235*100</f>
        <v>0.5925409550365981</v>
      </c>
      <c r="M234" s="49">
        <f t="shared" si="68"/>
        <v>3848944</v>
      </c>
      <c r="N234" s="37">
        <f>M234/M235*100</f>
        <v>41.06510060082456</v>
      </c>
      <c r="O234" s="7"/>
      <c r="P234" s="28"/>
      <c r="Q234" s="9"/>
      <c r="R234" s="9"/>
      <c r="U234" s="21"/>
      <c r="W234" s="21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</row>
    <row r="235" spans="1:42" ht="12">
      <c r="A235" s="76"/>
      <c r="B235" s="50" t="s">
        <v>14</v>
      </c>
      <c r="C235" s="32">
        <f aca="true" t="shared" si="69" ref="C235:N235">SUM(C226:C234)</f>
        <v>13858</v>
      </c>
      <c r="D235" s="38">
        <f t="shared" si="69"/>
        <v>99.99999999999999</v>
      </c>
      <c r="E235" s="51">
        <f t="shared" si="69"/>
        <v>5942648.0600000005</v>
      </c>
      <c r="F235" s="38">
        <f t="shared" si="69"/>
        <v>100.00000000000001</v>
      </c>
      <c r="G235" s="39">
        <f t="shared" si="69"/>
        <v>487</v>
      </c>
      <c r="H235" s="38">
        <f t="shared" si="69"/>
        <v>100</v>
      </c>
      <c r="I235" s="51">
        <f t="shared" si="69"/>
        <v>3430137.94</v>
      </c>
      <c r="J235" s="38">
        <f t="shared" si="69"/>
        <v>100</v>
      </c>
      <c r="K235" s="39">
        <f t="shared" si="69"/>
        <v>14345</v>
      </c>
      <c r="L235" s="38">
        <f t="shared" si="69"/>
        <v>100</v>
      </c>
      <c r="M235" s="51">
        <f t="shared" si="69"/>
        <v>9372786</v>
      </c>
      <c r="N235" s="38">
        <f t="shared" si="69"/>
        <v>100</v>
      </c>
      <c r="O235" s="7"/>
      <c r="P235" s="28"/>
      <c r="Q235" s="9"/>
      <c r="R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</row>
    <row r="236" spans="1:42" ht="12" customHeight="1">
      <c r="A236" s="74" t="s">
        <v>69</v>
      </c>
      <c r="B236" s="44" t="s">
        <v>4</v>
      </c>
      <c r="C236" s="32">
        <v>2073</v>
      </c>
      <c r="D236" s="33">
        <f>C236/C245*100</f>
        <v>16.32283464566929</v>
      </c>
      <c r="E236" s="45">
        <v>156789.92</v>
      </c>
      <c r="F236" s="33">
        <f>E236/E245*100</f>
        <v>3.767577666722462</v>
      </c>
      <c r="G236" s="32">
        <v>31</v>
      </c>
      <c r="H236" s="33">
        <f>G236/G245*100</f>
        <v>8.201058201058201</v>
      </c>
      <c r="I236" s="45">
        <v>1357.78</v>
      </c>
      <c r="J236" s="33">
        <f>I236/I245*100</f>
        <v>0.07085393350821366</v>
      </c>
      <c r="K236" s="32">
        <f>C236+G236</f>
        <v>2104</v>
      </c>
      <c r="L236" s="33">
        <f>K236/K245*100</f>
        <v>16.088086863434775</v>
      </c>
      <c r="M236" s="45">
        <f>E236+I236</f>
        <v>158147.7</v>
      </c>
      <c r="N236" s="33">
        <f>M236/M245*100</f>
        <v>2.602026631283372</v>
      </c>
      <c r="O236" s="7"/>
      <c r="P236" s="28"/>
      <c r="Q236" s="9"/>
      <c r="R236" s="9"/>
      <c r="U236" s="21"/>
      <c r="W236" s="21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</row>
    <row r="237" spans="1:42" ht="12">
      <c r="A237" s="75"/>
      <c r="B237" s="46" t="s">
        <v>6</v>
      </c>
      <c r="C237" s="34">
        <v>6878</v>
      </c>
      <c r="D237" s="35">
        <f>C237/C245*100</f>
        <v>54.15748031496063</v>
      </c>
      <c r="E237" s="47">
        <v>934093.38</v>
      </c>
      <c r="F237" s="35">
        <f>E237/E245*100</f>
        <v>22.44576282149578</v>
      </c>
      <c r="G237" s="34">
        <v>57</v>
      </c>
      <c r="H237" s="35">
        <f>G237/G245*100</f>
        <v>15.079365079365079</v>
      </c>
      <c r="I237" s="47">
        <v>8555.96</v>
      </c>
      <c r="J237" s="35">
        <f>I237/I245*100</f>
        <v>0.44648133050931355</v>
      </c>
      <c r="K237" s="34">
        <f aca="true" t="shared" si="70" ref="K237:K244">C237+G237</f>
        <v>6935</v>
      </c>
      <c r="L237" s="35">
        <f>K237/K245*100</f>
        <v>53.02798593057042</v>
      </c>
      <c r="M237" s="47">
        <f aca="true" t="shared" si="71" ref="M237:M244">E237+I237</f>
        <v>942649.34</v>
      </c>
      <c r="N237" s="35">
        <f>M237/M245*100</f>
        <v>15.509543841874992</v>
      </c>
      <c r="O237" s="7"/>
      <c r="P237" s="28"/>
      <c r="Q237" s="9"/>
      <c r="R237" s="9"/>
      <c r="U237" s="21"/>
      <c r="W237" s="21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</row>
    <row r="238" spans="1:42" ht="12">
      <c r="A238" s="75"/>
      <c r="B238" s="46" t="s">
        <v>7</v>
      </c>
      <c r="C238" s="34">
        <v>1451</v>
      </c>
      <c r="D238" s="35">
        <f>C238/C245*100</f>
        <v>11.425196850393702</v>
      </c>
      <c r="E238" s="47">
        <v>349615.68</v>
      </c>
      <c r="F238" s="35">
        <f>E238/E245*100</f>
        <v>8.401077237005968</v>
      </c>
      <c r="G238" s="34">
        <v>36</v>
      </c>
      <c r="H238" s="35">
        <f>G238/G245*100</f>
        <v>9.523809523809524</v>
      </c>
      <c r="I238" s="47">
        <v>8938.39</v>
      </c>
      <c r="J238" s="35">
        <f>I238/I245*100</f>
        <v>0.46643792862649464</v>
      </c>
      <c r="K238" s="34">
        <f t="shared" si="70"/>
        <v>1487</v>
      </c>
      <c r="L238" s="35">
        <f>K238/K245*100</f>
        <v>11.370240097874293</v>
      </c>
      <c r="M238" s="47">
        <f t="shared" si="71"/>
        <v>358554.07</v>
      </c>
      <c r="N238" s="35">
        <f>M238/M245*100</f>
        <v>5.89934117849986</v>
      </c>
      <c r="O238" s="7"/>
      <c r="P238" s="28"/>
      <c r="Q238" s="9"/>
      <c r="R238" s="9"/>
      <c r="U238" s="21"/>
      <c r="W238" s="21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</row>
    <row r="239" spans="1:42" ht="12">
      <c r="A239" s="75"/>
      <c r="B239" s="46" t="s">
        <v>8</v>
      </c>
      <c r="C239" s="34">
        <v>1045</v>
      </c>
      <c r="D239" s="35">
        <f>C239/C245*100</f>
        <v>8.228346456692913</v>
      </c>
      <c r="E239" s="47">
        <v>393252.74</v>
      </c>
      <c r="F239" s="35">
        <f>E239/E245*100</f>
        <v>9.4496523794477</v>
      </c>
      <c r="G239" s="34">
        <v>50</v>
      </c>
      <c r="H239" s="35">
        <f>G239/G245*100</f>
        <v>13.227513227513226</v>
      </c>
      <c r="I239" s="47">
        <v>19006.62</v>
      </c>
      <c r="J239" s="35">
        <f>I239/I245*100</f>
        <v>0.9918350466908366</v>
      </c>
      <c r="K239" s="34">
        <f t="shared" si="70"/>
        <v>1095</v>
      </c>
      <c r="L239" s="35">
        <f>K239/K245*100</f>
        <v>8.372839883774278</v>
      </c>
      <c r="M239" s="47">
        <f t="shared" si="71"/>
        <v>412259.36</v>
      </c>
      <c r="N239" s="35">
        <f>M239/M245*100</f>
        <v>6.782961963505247</v>
      </c>
      <c r="O239" s="7"/>
      <c r="P239" s="28"/>
      <c r="Q239" s="9"/>
      <c r="R239" s="9"/>
      <c r="U239" s="21"/>
      <c r="W239" s="21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</row>
    <row r="240" spans="1:42" ht="12">
      <c r="A240" s="75"/>
      <c r="B240" s="46" t="s">
        <v>9</v>
      </c>
      <c r="C240" s="34">
        <v>631</v>
      </c>
      <c r="D240" s="35">
        <f>C240/C245*100</f>
        <v>4.968503937007874</v>
      </c>
      <c r="E240" s="47">
        <v>449154.4</v>
      </c>
      <c r="F240" s="35">
        <f>E240/E245*100</f>
        <v>10.792939280472414</v>
      </c>
      <c r="G240" s="34">
        <v>68</v>
      </c>
      <c r="H240" s="35">
        <f>G240/G245*100</f>
        <v>17.989417989417987</v>
      </c>
      <c r="I240" s="47">
        <v>48853.14</v>
      </c>
      <c r="J240" s="35">
        <f>I240/I245*100</f>
        <v>2.5493357784232007</v>
      </c>
      <c r="K240" s="34">
        <f t="shared" si="70"/>
        <v>699</v>
      </c>
      <c r="L240" s="35">
        <f>K240/K245*100</f>
        <v>5.344853953203854</v>
      </c>
      <c r="M240" s="47">
        <f t="shared" si="71"/>
        <v>498007.54000000004</v>
      </c>
      <c r="N240" s="35">
        <f>M240/M245*100</f>
        <v>8.193788981186064</v>
      </c>
      <c r="O240" s="7"/>
      <c r="P240" s="28"/>
      <c r="Q240" s="9"/>
      <c r="R240" s="9"/>
      <c r="U240" s="21"/>
      <c r="W240" s="21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</row>
    <row r="241" spans="1:42" ht="12">
      <c r="A241" s="75"/>
      <c r="B241" s="46" t="s">
        <v>10</v>
      </c>
      <c r="C241" s="34">
        <v>342</v>
      </c>
      <c r="D241" s="35">
        <f>C241/C245*100</f>
        <v>2.6929133858267718</v>
      </c>
      <c r="E241" s="47">
        <v>478552.06</v>
      </c>
      <c r="F241" s="35">
        <f>E241/E245*100</f>
        <v>11.499349279724278</v>
      </c>
      <c r="G241" s="34">
        <v>42</v>
      </c>
      <c r="H241" s="35">
        <f>G241/G245*100</f>
        <v>11.11111111111111</v>
      </c>
      <c r="I241" s="47">
        <v>60514.83</v>
      </c>
      <c r="J241" s="35">
        <f>I241/I245*100</f>
        <v>3.1578854756152355</v>
      </c>
      <c r="K241" s="34">
        <f t="shared" si="70"/>
        <v>384</v>
      </c>
      <c r="L241" s="35">
        <f>K241/K245*100</f>
        <v>2.9362287811591985</v>
      </c>
      <c r="M241" s="47">
        <f t="shared" si="71"/>
        <v>539066.89</v>
      </c>
      <c r="N241" s="35">
        <f>M241/M245*100</f>
        <v>8.869344314353633</v>
      </c>
      <c r="O241" s="7"/>
      <c r="P241" s="28"/>
      <c r="Q241" s="9"/>
      <c r="R241" s="9"/>
      <c r="U241" s="21"/>
      <c r="W241" s="21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</row>
    <row r="242" spans="1:42" ht="12">
      <c r="A242" s="75"/>
      <c r="B242" s="46" t="s">
        <v>11</v>
      </c>
      <c r="C242" s="34">
        <v>196</v>
      </c>
      <c r="D242" s="35">
        <f>C242/C245*100</f>
        <v>1.5433070866141734</v>
      </c>
      <c r="E242" s="47">
        <v>601466.26</v>
      </c>
      <c r="F242" s="35">
        <f>E242/E245*100</f>
        <v>14.452911567676576</v>
      </c>
      <c r="G242" s="34">
        <v>48</v>
      </c>
      <c r="H242" s="35">
        <f>G242/G245*100</f>
        <v>12.698412698412698</v>
      </c>
      <c r="I242" s="47">
        <v>158592.72</v>
      </c>
      <c r="J242" s="35">
        <f>I242/I245*100</f>
        <v>8.275949003348664</v>
      </c>
      <c r="K242" s="34">
        <f t="shared" si="70"/>
        <v>244</v>
      </c>
      <c r="L242" s="35">
        <f>K242/K245*100</f>
        <v>1.8657287046949074</v>
      </c>
      <c r="M242" s="47">
        <f t="shared" si="71"/>
        <v>760058.98</v>
      </c>
      <c r="N242" s="35">
        <f>M242/M245*100</f>
        <v>12.505358644520758</v>
      </c>
      <c r="O242" s="7"/>
      <c r="P242" s="28"/>
      <c r="Q242" s="9"/>
      <c r="R242" s="9"/>
      <c r="U242" s="21"/>
      <c r="W242" s="21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</row>
    <row r="243" spans="1:42" ht="12">
      <c r="A243" s="75"/>
      <c r="B243" s="46" t="s">
        <v>12</v>
      </c>
      <c r="C243" s="34">
        <v>57</v>
      </c>
      <c r="D243" s="35">
        <f>C243/C245*100</f>
        <v>0.4488188976377953</v>
      </c>
      <c r="E243" s="47">
        <v>386496.79</v>
      </c>
      <c r="F243" s="35">
        <f>E243/E245*100</f>
        <v>9.287310525216935</v>
      </c>
      <c r="G243" s="34">
        <v>22</v>
      </c>
      <c r="H243" s="35">
        <f>G243/G245*100</f>
        <v>5.82010582010582</v>
      </c>
      <c r="I243" s="47">
        <v>160520.9</v>
      </c>
      <c r="J243" s="35">
        <f>I243/I245*100</f>
        <v>8.376568498047265</v>
      </c>
      <c r="K243" s="34">
        <f t="shared" si="70"/>
        <v>79</v>
      </c>
      <c r="L243" s="35">
        <f>K243/K245*100</f>
        <v>0.6040679002905643</v>
      </c>
      <c r="M243" s="47">
        <f t="shared" si="71"/>
        <v>547017.69</v>
      </c>
      <c r="N243" s="35">
        <f>M243/M245*100</f>
        <v>9.000159959095907</v>
      </c>
      <c r="O243" s="7"/>
      <c r="P243" s="28"/>
      <c r="Q243" s="9"/>
      <c r="R243" s="9"/>
      <c r="U243" s="21"/>
      <c r="W243" s="21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</row>
    <row r="244" spans="1:42" ht="12">
      <c r="A244" s="75"/>
      <c r="B244" s="48" t="s">
        <v>13</v>
      </c>
      <c r="C244" s="36">
        <v>27</v>
      </c>
      <c r="D244" s="37">
        <f>C244/C245*100</f>
        <v>0.21259842519685038</v>
      </c>
      <c r="E244" s="49">
        <v>412136.51</v>
      </c>
      <c r="F244" s="37">
        <f>E244/E245*100</f>
        <v>9.903419242237883</v>
      </c>
      <c r="G244" s="36">
        <v>24</v>
      </c>
      <c r="H244" s="37">
        <f>G244/G245*100</f>
        <v>6.349206349206349</v>
      </c>
      <c r="I244" s="49">
        <v>1449968.23</v>
      </c>
      <c r="J244" s="37">
        <f>I244/I245*100</f>
        <v>75.66465300523079</v>
      </c>
      <c r="K244" s="34">
        <f t="shared" si="70"/>
        <v>51</v>
      </c>
      <c r="L244" s="37">
        <f>K244/K245*100</f>
        <v>0.38996788499770607</v>
      </c>
      <c r="M244" s="49">
        <f t="shared" si="71"/>
        <v>1862104.74</v>
      </c>
      <c r="N244" s="37">
        <f>M244/M245*100</f>
        <v>30.637474485680155</v>
      </c>
      <c r="O244" s="7"/>
      <c r="P244" s="28"/>
      <c r="Q244" s="9"/>
      <c r="R244" s="9"/>
      <c r="U244" s="21"/>
      <c r="W244" s="21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</row>
    <row r="245" spans="1:42" ht="12">
      <c r="A245" s="76"/>
      <c r="B245" s="8" t="s">
        <v>14</v>
      </c>
      <c r="C245" s="39">
        <f aca="true" t="shared" si="72" ref="C245:N245">SUM(C236:C244)</f>
        <v>12700</v>
      </c>
      <c r="D245" s="38">
        <f t="shared" si="72"/>
        <v>100</v>
      </c>
      <c r="E245" s="52">
        <f t="shared" si="72"/>
        <v>4161557.74</v>
      </c>
      <c r="F245" s="38">
        <f t="shared" si="72"/>
        <v>100</v>
      </c>
      <c r="G245" s="39">
        <f t="shared" si="72"/>
        <v>378</v>
      </c>
      <c r="H245" s="38">
        <f t="shared" si="72"/>
        <v>100.00000000000001</v>
      </c>
      <c r="I245" s="52">
        <f t="shared" si="72"/>
        <v>1916308.5699999998</v>
      </c>
      <c r="J245" s="38">
        <f t="shared" si="72"/>
        <v>100.00000000000001</v>
      </c>
      <c r="K245" s="39">
        <f t="shared" si="72"/>
        <v>13078</v>
      </c>
      <c r="L245" s="38">
        <f t="shared" si="72"/>
        <v>99.99999999999997</v>
      </c>
      <c r="M245" s="52">
        <f t="shared" si="72"/>
        <v>6077866.3100000005</v>
      </c>
      <c r="N245" s="38">
        <f t="shared" si="72"/>
        <v>100</v>
      </c>
      <c r="O245" s="7"/>
      <c r="P245" s="28"/>
      <c r="Q245" s="9"/>
      <c r="R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</row>
    <row r="246" spans="1:42" ht="12" customHeight="1">
      <c r="A246" s="74" t="s">
        <v>70</v>
      </c>
      <c r="B246" s="44" t="s">
        <v>4</v>
      </c>
      <c r="C246" s="32">
        <v>2219</v>
      </c>
      <c r="D246" s="33">
        <f>C246/C255*100</f>
        <v>8.124633860574107</v>
      </c>
      <c r="E246" s="45">
        <v>142254.6</v>
      </c>
      <c r="F246" s="33">
        <f>E246/E255*100</f>
        <v>0.45641063767758633</v>
      </c>
      <c r="G246" s="32">
        <v>81</v>
      </c>
      <c r="H246" s="33">
        <f>G246/G255*100</f>
        <v>11.522048364153626</v>
      </c>
      <c r="I246" s="45">
        <v>3070.65</v>
      </c>
      <c r="J246" s="33">
        <f>I246/I255*100</f>
        <v>0.04650619078252979</v>
      </c>
      <c r="K246" s="32">
        <f>C246+G246</f>
        <v>2300</v>
      </c>
      <c r="L246" s="33">
        <f>K246/K255*100</f>
        <v>8.209887560235588</v>
      </c>
      <c r="M246" s="45">
        <f>E246+I246</f>
        <v>145325.25</v>
      </c>
      <c r="N246" s="33">
        <f>M246/M255*100</f>
        <v>0.38475569452009817</v>
      </c>
      <c r="O246" s="7"/>
      <c r="P246" s="28"/>
      <c r="Q246" s="9"/>
      <c r="R246" s="9"/>
      <c r="U246" s="21"/>
      <c r="W246" s="21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</row>
    <row r="247" spans="1:42" ht="12">
      <c r="A247" s="75"/>
      <c r="B247" s="46" t="s">
        <v>6</v>
      </c>
      <c r="C247" s="34">
        <v>13702</v>
      </c>
      <c r="D247" s="35">
        <f>C247/C255*100</f>
        <v>50.168424135910946</v>
      </c>
      <c r="E247" s="47">
        <v>1945382.24</v>
      </c>
      <c r="F247" s="35">
        <f>E247/E255*100</f>
        <v>6.2415777675031325</v>
      </c>
      <c r="G247" s="34">
        <v>111</v>
      </c>
      <c r="H247" s="35">
        <f>G247/G255*100</f>
        <v>15.789473684210526</v>
      </c>
      <c r="I247" s="47">
        <v>16299.25</v>
      </c>
      <c r="J247" s="35">
        <f>I247/I255*100</f>
        <v>0.24685849253811035</v>
      </c>
      <c r="K247" s="34">
        <f aca="true" t="shared" si="73" ref="K247:K254">C247+G247</f>
        <v>13813</v>
      </c>
      <c r="L247" s="35">
        <f>K247/K255*100</f>
        <v>49.305729073710516</v>
      </c>
      <c r="M247" s="47">
        <f aca="true" t="shared" si="74" ref="M247:M254">E247+I247</f>
        <v>1961681.49</v>
      </c>
      <c r="N247" s="35">
        <f>M247/M255*100</f>
        <v>5.1936475190111215</v>
      </c>
      <c r="O247" s="7"/>
      <c r="P247" s="28"/>
      <c r="Q247" s="9"/>
      <c r="R247" s="9"/>
      <c r="U247" s="21"/>
      <c r="W247" s="21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</row>
    <row r="248" spans="1:42" ht="12">
      <c r="A248" s="75"/>
      <c r="B248" s="46" t="s">
        <v>7</v>
      </c>
      <c r="C248" s="34">
        <v>3578</v>
      </c>
      <c r="D248" s="35">
        <f>C248/C255*100</f>
        <v>13.100468658465145</v>
      </c>
      <c r="E248" s="47">
        <v>863481.47</v>
      </c>
      <c r="F248" s="35">
        <f>E248/E255*100</f>
        <v>2.7703998910789496</v>
      </c>
      <c r="G248" s="34">
        <v>76</v>
      </c>
      <c r="H248" s="35">
        <f>G248/G255*100</f>
        <v>10.81081081081081</v>
      </c>
      <c r="I248" s="47">
        <v>1876.51</v>
      </c>
      <c r="J248" s="35">
        <f>I248/I255*100</f>
        <v>0.028420475164973202</v>
      </c>
      <c r="K248" s="34">
        <f t="shared" si="73"/>
        <v>3654</v>
      </c>
      <c r="L248" s="35">
        <f>K248/K255*100</f>
        <v>13.043012671782975</v>
      </c>
      <c r="M248" s="47">
        <f t="shared" si="74"/>
        <v>865357.98</v>
      </c>
      <c r="N248" s="35">
        <f>M248/M255*100</f>
        <v>2.291077501008319</v>
      </c>
      <c r="O248" s="7"/>
      <c r="P248" s="28"/>
      <c r="Q248" s="9"/>
      <c r="R248" s="9"/>
      <c r="U248" s="21"/>
      <c r="W248" s="21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</row>
    <row r="249" spans="1:42" ht="12">
      <c r="A249" s="75"/>
      <c r="B249" s="46" t="s">
        <v>8</v>
      </c>
      <c r="C249" s="34">
        <v>2632</v>
      </c>
      <c r="D249" s="35">
        <f>C249/C255*100</f>
        <v>9.636789689513767</v>
      </c>
      <c r="E249" s="47">
        <v>996573.21</v>
      </c>
      <c r="F249" s="35">
        <f>E249/E255*100</f>
        <v>3.197412345671065</v>
      </c>
      <c r="G249" s="34">
        <v>94</v>
      </c>
      <c r="H249" s="35">
        <f>G249/G255*100</f>
        <v>13.371266002844951</v>
      </c>
      <c r="I249" s="47">
        <v>36302.64</v>
      </c>
      <c r="J249" s="35">
        <f>I249/I255*100</f>
        <v>0.5498176287592194</v>
      </c>
      <c r="K249" s="34">
        <f t="shared" si="73"/>
        <v>2726</v>
      </c>
      <c r="L249" s="35">
        <f>K249/K255*100</f>
        <v>9.73050151704444</v>
      </c>
      <c r="M249" s="47">
        <f t="shared" si="74"/>
        <v>1032875.85</v>
      </c>
      <c r="N249" s="35">
        <f>M249/M255*100</f>
        <v>2.7345892404780776</v>
      </c>
      <c r="O249" s="7"/>
      <c r="P249" s="28"/>
      <c r="Q249" s="9"/>
      <c r="R249" s="9"/>
      <c r="U249" s="21"/>
      <c r="W249" s="21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</row>
    <row r="250" spans="1:42" ht="12">
      <c r="A250" s="75"/>
      <c r="B250" s="46" t="s">
        <v>9</v>
      </c>
      <c r="C250" s="34">
        <v>1969</v>
      </c>
      <c r="D250" s="35">
        <f>C250/C255*100</f>
        <v>7.209285295840656</v>
      </c>
      <c r="E250" s="47">
        <v>1391642.92</v>
      </c>
      <c r="F250" s="35">
        <f>E250/E255*100</f>
        <v>4.464956722219866</v>
      </c>
      <c r="G250" s="34">
        <v>101</v>
      </c>
      <c r="H250" s="35">
        <f>G250/G255*100</f>
        <v>14.366998577524893</v>
      </c>
      <c r="I250" s="47">
        <v>72602.62</v>
      </c>
      <c r="J250" s="35">
        <f>I250/I255*100</f>
        <v>1.0995949707819233</v>
      </c>
      <c r="K250" s="34">
        <f t="shared" si="73"/>
        <v>2070</v>
      </c>
      <c r="L250" s="35">
        <f>K250/K255*100</f>
        <v>7.38889880421203</v>
      </c>
      <c r="M250" s="47">
        <f t="shared" si="74"/>
        <v>1464245.54</v>
      </c>
      <c r="N250" s="35">
        <f>M250/M255*100</f>
        <v>3.87666155530891</v>
      </c>
      <c r="O250" s="7"/>
      <c r="P250" s="28"/>
      <c r="Q250" s="9"/>
      <c r="R250" s="9"/>
      <c r="U250" s="21"/>
      <c r="W250" s="21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</row>
    <row r="251" spans="1:42" ht="12">
      <c r="A251" s="75"/>
      <c r="B251" s="46" t="s">
        <v>10</v>
      </c>
      <c r="C251" s="34">
        <v>1247</v>
      </c>
      <c r="D251" s="35">
        <f>C251/C255*100</f>
        <v>4.565758640890451</v>
      </c>
      <c r="E251" s="47">
        <v>1763896.31</v>
      </c>
      <c r="F251" s="35">
        <f>E251/E255*100</f>
        <v>5.659297060652109</v>
      </c>
      <c r="G251" s="34">
        <v>80</v>
      </c>
      <c r="H251" s="35">
        <f>G251/G255*100</f>
        <v>11.379800853485063</v>
      </c>
      <c r="I251" s="47">
        <v>114747.59</v>
      </c>
      <c r="J251" s="35">
        <f>I251/I255*100</f>
        <v>1.7378969639573076</v>
      </c>
      <c r="K251" s="34">
        <f t="shared" si="73"/>
        <v>1327</v>
      </c>
      <c r="L251" s="35">
        <f>K251/K255*100</f>
        <v>4.736748170622881</v>
      </c>
      <c r="M251" s="47">
        <f t="shared" si="74"/>
        <v>1878643.9000000001</v>
      </c>
      <c r="N251" s="35">
        <f>M251/M255*100</f>
        <v>4.973801445381624</v>
      </c>
      <c r="O251" s="7"/>
      <c r="P251" s="28"/>
      <c r="Q251" s="9"/>
      <c r="R251" s="9"/>
      <c r="U251" s="21"/>
      <c r="W251" s="21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</row>
    <row r="252" spans="1:42" ht="12">
      <c r="A252" s="75"/>
      <c r="B252" s="46" t="s">
        <v>11</v>
      </c>
      <c r="C252" s="34">
        <v>1028</v>
      </c>
      <c r="D252" s="35">
        <f>C252/C255*100</f>
        <v>3.7639132981839483</v>
      </c>
      <c r="E252" s="47">
        <v>3213706.98</v>
      </c>
      <c r="F252" s="35">
        <f>E252/E255*100</f>
        <v>10.31087959229937</v>
      </c>
      <c r="G252" s="34">
        <v>69</v>
      </c>
      <c r="H252" s="35">
        <f>G252/G255*100</f>
        <v>9.815078236130867</v>
      </c>
      <c r="I252" s="47">
        <v>224430.24</v>
      </c>
      <c r="J252" s="35">
        <f>I252/I255*100</f>
        <v>3.3990834379720734</v>
      </c>
      <c r="K252" s="34">
        <f t="shared" si="73"/>
        <v>1097</v>
      </c>
      <c r="L252" s="35">
        <f>K252/K255*100</f>
        <v>3.9157594145993215</v>
      </c>
      <c r="M252" s="47">
        <f t="shared" si="74"/>
        <v>3438137.2199999997</v>
      </c>
      <c r="N252" s="35">
        <f>M252/M255*100</f>
        <v>9.10263614847729</v>
      </c>
      <c r="O252" s="7"/>
      <c r="P252" s="28"/>
      <c r="Q252" s="9"/>
      <c r="R252" s="9"/>
      <c r="U252" s="21"/>
      <c r="W252" s="21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</row>
    <row r="253" spans="1:42" ht="12">
      <c r="A253" s="75"/>
      <c r="B253" s="46" t="s">
        <v>12</v>
      </c>
      <c r="C253" s="34">
        <v>455</v>
      </c>
      <c r="D253" s="35">
        <f>C253/C255*100</f>
        <v>1.66593438781488</v>
      </c>
      <c r="E253" s="47">
        <v>3210172.7</v>
      </c>
      <c r="F253" s="35">
        <f>E253/E255*100</f>
        <v>10.299540184023426</v>
      </c>
      <c r="G253" s="34">
        <v>30</v>
      </c>
      <c r="H253" s="35">
        <f>G253/G255*100</f>
        <v>4.267425320056899</v>
      </c>
      <c r="I253" s="47">
        <v>214069.12</v>
      </c>
      <c r="J253" s="35">
        <f>I253/I255*100</f>
        <v>3.2421602381802748</v>
      </c>
      <c r="K253" s="34">
        <f t="shared" si="73"/>
        <v>485</v>
      </c>
      <c r="L253" s="35">
        <f>K253/K255*100</f>
        <v>1.731215420310548</v>
      </c>
      <c r="M253" s="47">
        <f t="shared" si="74"/>
        <v>3424241.8200000003</v>
      </c>
      <c r="N253" s="35">
        <f>M253/M255*100</f>
        <v>9.065847398568831</v>
      </c>
      <c r="O253" s="7"/>
      <c r="P253" s="28"/>
      <c r="Q253" s="9"/>
      <c r="R253" s="9"/>
      <c r="U253" s="21"/>
      <c r="W253" s="21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</row>
    <row r="254" spans="1:42" ht="12">
      <c r="A254" s="75"/>
      <c r="B254" s="48" t="s">
        <v>13</v>
      </c>
      <c r="C254" s="36">
        <v>482</v>
      </c>
      <c r="D254" s="37">
        <f>C254/C255*100</f>
        <v>1.7647920328060926</v>
      </c>
      <c r="E254" s="49">
        <v>17641006.23</v>
      </c>
      <c r="F254" s="37">
        <f>E254/E255*100</f>
        <v>56.599525798874495</v>
      </c>
      <c r="G254" s="36">
        <v>61</v>
      </c>
      <c r="H254" s="37">
        <f>G254/G255*100</f>
        <v>8.677098150782362</v>
      </c>
      <c r="I254" s="49">
        <v>5919270.72</v>
      </c>
      <c r="J254" s="37">
        <f>I254/I255*100</f>
        <v>89.64966160186358</v>
      </c>
      <c r="K254" s="34">
        <f t="shared" si="73"/>
        <v>543</v>
      </c>
      <c r="L254" s="37">
        <f>K254/K255*100</f>
        <v>1.938247367481706</v>
      </c>
      <c r="M254" s="49">
        <f t="shared" si="74"/>
        <v>23560276.95</v>
      </c>
      <c r="N254" s="37">
        <f>M254/M255*100</f>
        <v>62.37698349724573</v>
      </c>
      <c r="O254" s="7"/>
      <c r="P254" s="28"/>
      <c r="Q254" s="9"/>
      <c r="R254" s="9"/>
      <c r="U254" s="21"/>
      <c r="W254" s="21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</row>
    <row r="255" spans="1:42" ht="12">
      <c r="A255" s="76"/>
      <c r="B255" s="50" t="s">
        <v>14</v>
      </c>
      <c r="C255" s="39">
        <f aca="true" t="shared" si="75" ref="C255:N255">SUM(C246:C254)</f>
        <v>27312</v>
      </c>
      <c r="D255" s="38">
        <f t="shared" si="75"/>
        <v>100</v>
      </c>
      <c r="E255" s="52">
        <f t="shared" si="75"/>
        <v>31168116.66</v>
      </c>
      <c r="F255" s="38">
        <f t="shared" si="75"/>
        <v>100</v>
      </c>
      <c r="G255" s="39">
        <f t="shared" si="75"/>
        <v>703</v>
      </c>
      <c r="H255" s="38">
        <f t="shared" si="75"/>
        <v>100</v>
      </c>
      <c r="I255" s="52">
        <f t="shared" si="75"/>
        <v>6602669.34</v>
      </c>
      <c r="J255" s="38">
        <f t="shared" si="75"/>
        <v>100</v>
      </c>
      <c r="K255" s="39">
        <f t="shared" si="75"/>
        <v>28015</v>
      </c>
      <c r="L255" s="38">
        <f t="shared" si="75"/>
        <v>100.00000000000001</v>
      </c>
      <c r="M255" s="52">
        <f t="shared" si="75"/>
        <v>37770786</v>
      </c>
      <c r="N255" s="38">
        <f t="shared" si="75"/>
        <v>100</v>
      </c>
      <c r="O255" s="7"/>
      <c r="P255" s="28"/>
      <c r="Q255" s="9"/>
      <c r="R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</row>
    <row r="256" spans="1:42" ht="12" customHeight="1">
      <c r="A256" s="74" t="s">
        <v>71</v>
      </c>
      <c r="B256" s="44" t="s">
        <v>4</v>
      </c>
      <c r="C256" s="32">
        <v>24362</v>
      </c>
      <c r="D256" s="33">
        <f>C256/C265*100</f>
        <v>43.9985551742821</v>
      </c>
      <c r="E256" s="45">
        <v>1315312.39</v>
      </c>
      <c r="F256" s="33">
        <f>E256/E265*100</f>
        <v>14.47606312400821</v>
      </c>
      <c r="G256" s="32">
        <v>1459</v>
      </c>
      <c r="H256" s="33">
        <f>G256/G265*100</f>
        <v>41.66190748143917</v>
      </c>
      <c r="I256" s="45">
        <v>65710.4</v>
      </c>
      <c r="J256" s="33">
        <f>I256/I265*100</f>
        <v>4.873666521483563</v>
      </c>
      <c r="K256" s="32">
        <f>C256+G256</f>
        <v>25821</v>
      </c>
      <c r="L256" s="33">
        <f>K256/K265*100</f>
        <v>43.85955972278842</v>
      </c>
      <c r="M256" s="45">
        <f>E256+I256</f>
        <v>1381022.7899999998</v>
      </c>
      <c r="N256" s="33">
        <f>M256/M265*100</f>
        <v>13.235294756089958</v>
      </c>
      <c r="O256" s="7"/>
      <c r="P256" s="28"/>
      <c r="Q256" s="9"/>
      <c r="R256" s="9"/>
      <c r="U256" s="21"/>
      <c r="W256" s="21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</row>
    <row r="257" spans="1:42" ht="12">
      <c r="A257" s="75"/>
      <c r="B257" s="46" t="s">
        <v>6</v>
      </c>
      <c r="C257" s="34">
        <v>22763</v>
      </c>
      <c r="D257" s="35">
        <f>C257/C265*100</f>
        <v>41.11070977063392</v>
      </c>
      <c r="E257" s="47">
        <v>2927748.83</v>
      </c>
      <c r="F257" s="35">
        <f>E257/E265*100</f>
        <v>32.2222136707168</v>
      </c>
      <c r="G257" s="34">
        <v>1008</v>
      </c>
      <c r="H257" s="35">
        <f>G257/G265*100</f>
        <v>28.7835522558538</v>
      </c>
      <c r="I257" s="47">
        <v>134538.82</v>
      </c>
      <c r="J257" s="35">
        <f>I257/I265*100</f>
        <v>9.978593082280787</v>
      </c>
      <c r="K257" s="34">
        <f aca="true" t="shared" si="76" ref="K257:K264">C257+G257</f>
        <v>23771</v>
      </c>
      <c r="L257" s="35">
        <f>K257/K265*100</f>
        <v>40.37742899850523</v>
      </c>
      <c r="M257" s="47">
        <f aca="true" t="shared" si="77" ref="M257:M264">E257+I257</f>
        <v>3062287.65</v>
      </c>
      <c r="N257" s="35">
        <f>M257/M265*100</f>
        <v>29.348016534675754</v>
      </c>
      <c r="O257" s="7"/>
      <c r="P257" s="28"/>
      <c r="Q257" s="9"/>
      <c r="R257" s="9"/>
      <c r="U257" s="21"/>
      <c r="W257" s="21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</row>
    <row r="258" spans="1:42" ht="12">
      <c r="A258" s="75"/>
      <c r="B258" s="46" t="s">
        <v>7</v>
      </c>
      <c r="C258" s="34">
        <v>3578</v>
      </c>
      <c r="D258" s="35">
        <f>C258/C265*100</f>
        <v>6.461983023297815</v>
      </c>
      <c r="E258" s="47">
        <v>857321.54</v>
      </c>
      <c r="F258" s="35">
        <f>E258/E265*100</f>
        <v>9.43550811576551</v>
      </c>
      <c r="G258" s="34">
        <v>280</v>
      </c>
      <c r="H258" s="35">
        <f>G258/G265*100</f>
        <v>7.99543118218161</v>
      </c>
      <c r="I258" s="47">
        <v>68345.3</v>
      </c>
      <c r="J258" s="35">
        <f>I258/I265*100</f>
        <v>5.069094093336073</v>
      </c>
      <c r="K258" s="34">
        <f t="shared" si="76"/>
        <v>3858</v>
      </c>
      <c r="L258" s="35">
        <f>K258/K265*100</f>
        <v>6.553200163065634</v>
      </c>
      <c r="M258" s="47">
        <f t="shared" si="77"/>
        <v>925666.8400000001</v>
      </c>
      <c r="N258" s="35">
        <f>M258/M265*100</f>
        <v>8.871304342007537</v>
      </c>
      <c r="O258" s="7"/>
      <c r="P258" s="28"/>
      <c r="Q258" s="9"/>
      <c r="R258" s="9"/>
      <c r="U258" s="21"/>
      <c r="W258" s="21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</row>
    <row r="259" spans="1:42" ht="12">
      <c r="A259" s="75"/>
      <c r="B259" s="46" t="s">
        <v>8</v>
      </c>
      <c r="C259" s="34">
        <v>2134</v>
      </c>
      <c r="D259" s="35">
        <f>C259/C265*100</f>
        <v>3.854072602492324</v>
      </c>
      <c r="E259" s="47">
        <v>810090.68</v>
      </c>
      <c r="F259" s="35">
        <f>E259/E265*100</f>
        <v>8.91569478779922</v>
      </c>
      <c r="G259" s="34">
        <v>272</v>
      </c>
      <c r="H259" s="35">
        <f>G259/G265*100</f>
        <v>7.766990291262135</v>
      </c>
      <c r="I259" s="47">
        <v>104436.72</v>
      </c>
      <c r="J259" s="35">
        <f>I259/I265*100</f>
        <v>7.745954154556249</v>
      </c>
      <c r="K259" s="34">
        <f t="shared" si="76"/>
        <v>2406</v>
      </c>
      <c r="L259" s="35">
        <f>K259/K265*100</f>
        <v>4.0868324500611495</v>
      </c>
      <c r="M259" s="47">
        <f t="shared" si="77"/>
        <v>914527.4</v>
      </c>
      <c r="N259" s="35">
        <f>M259/M265*100</f>
        <v>8.76454739861359</v>
      </c>
      <c r="O259" s="7"/>
      <c r="P259" s="28"/>
      <c r="Q259" s="9"/>
      <c r="R259" s="9"/>
      <c r="U259" s="21"/>
      <c r="W259" s="21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</row>
    <row r="260" spans="1:42" ht="12">
      <c r="A260" s="75"/>
      <c r="B260" s="46" t="s">
        <v>9</v>
      </c>
      <c r="C260" s="34">
        <v>1519</v>
      </c>
      <c r="D260" s="35">
        <f>C260/C265*100</f>
        <v>2.743362831858407</v>
      </c>
      <c r="E260" s="47">
        <v>1065615.85</v>
      </c>
      <c r="F260" s="35">
        <f>E260/E265*100</f>
        <v>11.72795331954842</v>
      </c>
      <c r="G260" s="34">
        <v>277</v>
      </c>
      <c r="H260" s="35">
        <f>G260/G265*100</f>
        <v>7.909765848086807</v>
      </c>
      <c r="I260" s="47">
        <v>193885.68</v>
      </c>
      <c r="J260" s="35">
        <f>I260/I265*100</f>
        <v>14.380282993423801</v>
      </c>
      <c r="K260" s="34">
        <f t="shared" si="76"/>
        <v>1796</v>
      </c>
      <c r="L260" s="35">
        <f>K260/K265*100</f>
        <v>3.0506862345427366</v>
      </c>
      <c r="M260" s="47">
        <f t="shared" si="77"/>
        <v>1259501.53</v>
      </c>
      <c r="N260" s="35">
        <f>M260/M265*100</f>
        <v>12.070672631909485</v>
      </c>
      <c r="O260" s="7"/>
      <c r="P260" s="28"/>
      <c r="Q260" s="9"/>
      <c r="R260" s="9"/>
      <c r="U260" s="21"/>
      <c r="W260" s="21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</row>
    <row r="261" spans="1:42" ht="12">
      <c r="A261" s="75"/>
      <c r="B261" s="46" t="s">
        <v>10</v>
      </c>
      <c r="C261" s="34">
        <v>749</v>
      </c>
      <c r="D261" s="35">
        <f>C261/C265*100</f>
        <v>1.3527180783817951</v>
      </c>
      <c r="E261" s="47">
        <v>1029491.25</v>
      </c>
      <c r="F261" s="35">
        <f>E261/E265*100</f>
        <v>11.330373251189489</v>
      </c>
      <c r="G261" s="34">
        <v>134</v>
      </c>
      <c r="H261" s="35">
        <f>G261/G265*100</f>
        <v>3.826384922901199</v>
      </c>
      <c r="I261" s="47">
        <v>183556.29</v>
      </c>
      <c r="J261" s="35">
        <f>I261/I265*100</f>
        <v>13.614163745476032</v>
      </c>
      <c r="K261" s="34">
        <f t="shared" si="76"/>
        <v>883</v>
      </c>
      <c r="L261" s="35">
        <f>K261/K265*100</f>
        <v>1.4998641119717353</v>
      </c>
      <c r="M261" s="47">
        <f t="shared" si="77"/>
        <v>1213047.54</v>
      </c>
      <c r="N261" s="35">
        <f>M261/M265*100</f>
        <v>11.625471977221915</v>
      </c>
      <c r="O261" s="7"/>
      <c r="P261" s="28"/>
      <c r="Q261" s="9"/>
      <c r="R261" s="9"/>
      <c r="U261" s="21"/>
      <c r="W261" s="21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</row>
    <row r="262" spans="1:42" ht="12">
      <c r="A262" s="75"/>
      <c r="B262" s="46" t="s">
        <v>11</v>
      </c>
      <c r="C262" s="34">
        <v>227</v>
      </c>
      <c r="D262" s="35">
        <f>C262/C265*100</f>
        <v>0.4099692974534947</v>
      </c>
      <c r="E262" s="47">
        <v>628953.84</v>
      </c>
      <c r="F262" s="35">
        <f>E262/E265*100</f>
        <v>6.92213922650524</v>
      </c>
      <c r="G262" s="34">
        <v>34</v>
      </c>
      <c r="H262" s="35">
        <f>G262/G265*100</f>
        <v>0.9708737864077669</v>
      </c>
      <c r="I262" s="47">
        <v>97821.07</v>
      </c>
      <c r="J262" s="35">
        <f>I262/I265*100</f>
        <v>7.255278828841405</v>
      </c>
      <c r="K262" s="34">
        <f t="shared" si="76"/>
        <v>261</v>
      </c>
      <c r="L262" s="35">
        <f>K262/K265*100</f>
        <v>0.44333469221361593</v>
      </c>
      <c r="M262" s="47">
        <f t="shared" si="77"/>
        <v>726774.9099999999</v>
      </c>
      <c r="N262" s="35">
        <f>M262/M265*100</f>
        <v>6.965185676031277</v>
      </c>
      <c r="O262" s="7"/>
      <c r="P262" s="28"/>
      <c r="Q262" s="9"/>
      <c r="R262" s="9"/>
      <c r="U262" s="21"/>
      <c r="W262" s="21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</row>
    <row r="263" spans="1:42" ht="12">
      <c r="A263" s="75"/>
      <c r="B263" s="46" t="s">
        <v>12</v>
      </c>
      <c r="C263" s="34">
        <v>26</v>
      </c>
      <c r="D263" s="35">
        <f>C263/C265*100</f>
        <v>0.046956835831677805</v>
      </c>
      <c r="E263" s="47">
        <v>166614.89</v>
      </c>
      <c r="F263" s="35">
        <f>E263/E265*100</f>
        <v>1.8337299058208405</v>
      </c>
      <c r="G263" s="34">
        <v>20</v>
      </c>
      <c r="H263" s="35">
        <f>G263/G265*100</f>
        <v>0.5711022272986864</v>
      </c>
      <c r="I263" s="47">
        <v>141629.44</v>
      </c>
      <c r="J263" s="35">
        <f>I263/I265*100</f>
        <v>10.504496399115895</v>
      </c>
      <c r="K263" s="34">
        <f t="shared" si="76"/>
        <v>46</v>
      </c>
      <c r="L263" s="35">
        <f>K263/K265*100</f>
        <v>0.07813561625220818</v>
      </c>
      <c r="M263" s="47">
        <f t="shared" si="77"/>
        <v>308244.33</v>
      </c>
      <c r="N263" s="35">
        <f>M263/M265*100</f>
        <v>2.9541182042647267</v>
      </c>
      <c r="O263" s="7"/>
      <c r="P263" s="28"/>
      <c r="Q263" s="9"/>
      <c r="R263" s="9"/>
      <c r="U263" s="21"/>
      <c r="W263" s="21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</row>
    <row r="264" spans="1:42" ht="12">
      <c r="A264" s="75"/>
      <c r="B264" s="48" t="s">
        <v>13</v>
      </c>
      <c r="C264" s="36">
        <v>12</v>
      </c>
      <c r="D264" s="37">
        <f>C264/C265*100</f>
        <v>0.021672385768466678</v>
      </c>
      <c r="E264" s="49">
        <v>284970.2</v>
      </c>
      <c r="F264" s="37">
        <f>E264/E265*100</f>
        <v>3.1363245986462918</v>
      </c>
      <c r="G264" s="36">
        <v>18</v>
      </c>
      <c r="H264" s="37">
        <f>G264/G265*100</f>
        <v>0.5139920045688178</v>
      </c>
      <c r="I264" s="49">
        <v>358350.72</v>
      </c>
      <c r="J264" s="37">
        <f>I264/I265*100</f>
        <v>26.578470181486196</v>
      </c>
      <c r="K264" s="34">
        <f t="shared" si="76"/>
        <v>30</v>
      </c>
      <c r="L264" s="37">
        <f>K264/K265*100</f>
        <v>0.050958010599266204</v>
      </c>
      <c r="M264" s="49">
        <f t="shared" si="77"/>
        <v>643320.9199999999</v>
      </c>
      <c r="N264" s="37">
        <f>M264/M265*100</f>
        <v>6.165388479185753</v>
      </c>
      <c r="O264" s="7"/>
      <c r="P264" s="28"/>
      <c r="Q264" s="9"/>
      <c r="R264" s="9"/>
      <c r="U264" s="21"/>
      <c r="W264" s="21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</row>
    <row r="265" spans="1:42" ht="12">
      <c r="A265" s="76"/>
      <c r="B265" s="50" t="s">
        <v>14</v>
      </c>
      <c r="C265" s="32">
        <f aca="true" t="shared" si="78" ref="C265:N265">SUM(C256:C264)</f>
        <v>55370</v>
      </c>
      <c r="D265" s="38">
        <f t="shared" si="78"/>
        <v>100.00000000000001</v>
      </c>
      <c r="E265" s="51">
        <f t="shared" si="78"/>
        <v>9086119.469999999</v>
      </c>
      <c r="F265" s="38">
        <f t="shared" si="78"/>
        <v>100.00000000000001</v>
      </c>
      <c r="G265" s="39">
        <f t="shared" si="78"/>
        <v>3502</v>
      </c>
      <c r="H265" s="38">
        <f t="shared" si="78"/>
        <v>99.99999999999997</v>
      </c>
      <c r="I265" s="51">
        <f t="shared" si="78"/>
        <v>1348274.44</v>
      </c>
      <c r="J265" s="38">
        <f t="shared" si="78"/>
        <v>100</v>
      </c>
      <c r="K265" s="39">
        <f t="shared" si="78"/>
        <v>58872</v>
      </c>
      <c r="L265" s="38">
        <f t="shared" si="78"/>
        <v>99.99999999999999</v>
      </c>
      <c r="M265" s="51">
        <f>SUM(M256:M264)</f>
        <v>10434393.91</v>
      </c>
      <c r="N265" s="38">
        <f t="shared" si="78"/>
        <v>100.00000000000001</v>
      </c>
      <c r="O265" s="7"/>
      <c r="P265" s="28"/>
      <c r="Q265" s="9"/>
      <c r="R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</row>
    <row r="266" spans="1:23" ht="12" customHeight="1">
      <c r="A266" s="74" t="s">
        <v>27</v>
      </c>
      <c r="B266" s="44" t="s">
        <v>4</v>
      </c>
      <c r="C266" s="32">
        <f>C6+C16+C26+C36+C46+C56+C66+C76+C86+C96+C106+C116+C126+C136+C146+C156+C166+C176+C186+C196+C206+C216+C226+C236+C246+C256</f>
        <v>200414</v>
      </c>
      <c r="D266" s="33">
        <f>C266/C275*100</f>
        <v>22.222838248111078</v>
      </c>
      <c r="E266" s="45">
        <f>E6+E16+E26+E36+E46+E56+E66+E76+E86+E96+E106+E116+E126+E136+E146+E156+E166+E176+E186+E196+E206+E216+E226+E236+E246+E256</f>
        <v>13369352.380000003</v>
      </c>
      <c r="F266" s="33">
        <f>E266/E275*100</f>
        <v>4.100031830597975</v>
      </c>
      <c r="G266" s="32">
        <f>G6+G16+G26+G36+G46+G56+G66+G76+G86+G96+G106+G116+G126+G136+G146+G156+G166+G176+G186+G196+G206+G216+G226+G236+G246+G256</f>
        <v>6437</v>
      </c>
      <c r="H266" s="33">
        <f>G266/G275*100</f>
        <v>20.85533776121821</v>
      </c>
      <c r="I266" s="45">
        <f>I6+I16+I26+I36+I46+I56+I66+I76+I86+I96+I106+I116+I126+I136+I146+I156+I166+I176+I186+I196+I206+I216+I226+I236+I246+I256</f>
        <v>402570.11</v>
      </c>
      <c r="J266" s="33">
        <f>I266/I275*100</f>
        <v>0.3950669264770731</v>
      </c>
      <c r="K266" s="32">
        <f>C266+G266</f>
        <v>206851</v>
      </c>
      <c r="L266" s="33">
        <f>K266/K275*100</f>
        <v>22.177584933253137</v>
      </c>
      <c r="M266" s="45">
        <f>E266+I266</f>
        <v>13771922.490000002</v>
      </c>
      <c r="N266" s="33">
        <f>M266/M275*100</f>
        <v>3.2179009060319634</v>
      </c>
      <c r="O266" s="7"/>
      <c r="P266" s="6"/>
      <c r="Q266" s="9"/>
      <c r="R266" s="9"/>
      <c r="U266" s="21"/>
      <c r="W266" s="21"/>
    </row>
    <row r="267" spans="1:23" ht="12">
      <c r="A267" s="75"/>
      <c r="B267" s="46" t="s">
        <v>6</v>
      </c>
      <c r="C267" s="34">
        <f aca="true" t="shared" si="79" ref="C267:C274">C7+C17+C27+C37+C47+C57+C67+C77+C87+C97+C107+C117+C127+C137+C147+C157+C167+C177+C187+C197+C207+C217+C227+C237+C247+C257</f>
        <v>465876</v>
      </c>
      <c r="D267" s="35">
        <f>C267/C275*100</f>
        <v>51.65850185953575</v>
      </c>
      <c r="E267" s="47">
        <f aca="true" t="shared" si="80" ref="E267:E274">E7+E17+E27+E37+E47+E57+E67+E77+E87+E97+E107+E117+E127+E137+E147+E157+E167+E177+E187+E197+E207+E217+E227+E237+E247+E257</f>
        <v>64448394.15000002</v>
      </c>
      <c r="F267" s="35">
        <f>E267/E275*100</f>
        <v>19.76464229046855</v>
      </c>
      <c r="G267" s="34">
        <f aca="true" t="shared" si="81" ref="G267:G274">G7+G17+G27+G37+G47+G57+G67+G77+G87+G97+G107+G117+G127+G137+G147+G157+G167+G177+G187+G197+G207+G217+G227+G237+G247+G257</f>
        <v>6402</v>
      </c>
      <c r="H267" s="35">
        <f>G267/G275*100</f>
        <v>20.741940709541552</v>
      </c>
      <c r="I267" s="47">
        <f aca="true" t="shared" si="82" ref="I267:I274">I7+I17+I27+I37+I47+I57+I67+I77+I87+I97+I107+I117+I127+I137+I147+I157+I167+I177+I187+I197+I207+I217+I227+I237+I247+I257</f>
        <v>1219211.08</v>
      </c>
      <c r="J267" s="35">
        <f>I267/I275*100</f>
        <v>1.196487176115467</v>
      </c>
      <c r="K267" s="34">
        <f aca="true" t="shared" si="83" ref="K267:K274">C267+G267</f>
        <v>472278</v>
      </c>
      <c r="L267" s="35">
        <f>K267/K275*100</f>
        <v>50.63541127239861</v>
      </c>
      <c r="M267" s="47">
        <f aca="true" t="shared" si="84" ref="M267:M274">E267+I267</f>
        <v>65667605.23000002</v>
      </c>
      <c r="N267" s="35">
        <f>M267/M275*100</f>
        <v>15.343670901430285</v>
      </c>
      <c r="O267" s="7"/>
      <c r="P267" s="6"/>
      <c r="Q267" s="9"/>
      <c r="R267" s="9"/>
      <c r="U267" s="21"/>
      <c r="W267" s="21"/>
    </row>
    <row r="268" spans="1:23" ht="12">
      <c r="A268" s="75"/>
      <c r="B268" s="46" t="s">
        <v>7</v>
      </c>
      <c r="C268" s="34">
        <f t="shared" si="79"/>
        <v>108856</v>
      </c>
      <c r="D268" s="35">
        <f>C268/C275*100</f>
        <v>12.070460548346821</v>
      </c>
      <c r="E268" s="47">
        <f t="shared" si="80"/>
        <v>26392638.529999997</v>
      </c>
      <c r="F268" s="35">
        <f>E268/E275*100</f>
        <v>8.093934170539569</v>
      </c>
      <c r="G268" s="34">
        <f t="shared" si="81"/>
        <v>3410</v>
      </c>
      <c r="H268" s="35">
        <f>G268/G275*100</f>
        <v>11.048112749068524</v>
      </c>
      <c r="I268" s="47">
        <f t="shared" si="82"/>
        <v>960725.53</v>
      </c>
      <c r="J268" s="35">
        <f>I268/I275*100</f>
        <v>0.942819332327373</v>
      </c>
      <c r="K268" s="34">
        <f t="shared" si="83"/>
        <v>112266</v>
      </c>
      <c r="L268" s="35">
        <f>K268/K275*100</f>
        <v>12.036629023386865</v>
      </c>
      <c r="M268" s="47">
        <f t="shared" si="84"/>
        <v>27353364.06</v>
      </c>
      <c r="N268" s="35">
        <f>M268/M275*100</f>
        <v>6.391294683484391</v>
      </c>
      <c r="O268" s="7"/>
      <c r="P268" s="6"/>
      <c r="Q268" s="9"/>
      <c r="R268" s="9"/>
      <c r="U268" s="21"/>
      <c r="W268" s="21"/>
    </row>
    <row r="269" spans="1:23" ht="12">
      <c r="A269" s="75"/>
      <c r="B269" s="46" t="s">
        <v>8</v>
      </c>
      <c r="C269" s="34">
        <f t="shared" si="79"/>
        <v>54656</v>
      </c>
      <c r="D269" s="35">
        <f>C269/C275*100</f>
        <v>6.060511976652126</v>
      </c>
      <c r="E269" s="47">
        <f t="shared" si="80"/>
        <v>21720818.400000002</v>
      </c>
      <c r="F269" s="35">
        <f>E269/E275*100</f>
        <v>6.661208732882405</v>
      </c>
      <c r="G269" s="34">
        <f t="shared" si="81"/>
        <v>4039</v>
      </c>
      <c r="H269" s="35">
        <f>G269/G275*100</f>
        <v>13.086019763486147</v>
      </c>
      <c r="I269" s="47">
        <f t="shared" si="82"/>
        <v>1818000.7200000007</v>
      </c>
      <c r="J269" s="35">
        <f>I269/I275*100</f>
        <v>1.784116453115474</v>
      </c>
      <c r="K269" s="34">
        <f t="shared" si="83"/>
        <v>58695</v>
      </c>
      <c r="L269" s="35">
        <f>K269/K275*100</f>
        <v>6.293000022515207</v>
      </c>
      <c r="M269" s="47">
        <f t="shared" si="84"/>
        <v>23538819.120000005</v>
      </c>
      <c r="N269" s="35">
        <f>M269/M275*100</f>
        <v>5.500000993192526</v>
      </c>
      <c r="O269" s="7"/>
      <c r="P269" s="6"/>
      <c r="Q269" s="9"/>
      <c r="R269" s="9"/>
      <c r="U269" s="21"/>
      <c r="W269" s="21"/>
    </row>
    <row r="270" spans="1:23" ht="12">
      <c r="A270" s="75"/>
      <c r="B270" s="46" t="s">
        <v>9</v>
      </c>
      <c r="C270" s="34">
        <f t="shared" si="79"/>
        <v>33791</v>
      </c>
      <c r="D270" s="35">
        <f>C270/C275*100</f>
        <v>3.746903545869657</v>
      </c>
      <c r="E270" s="47">
        <f t="shared" si="80"/>
        <v>25564337.03</v>
      </c>
      <c r="F270" s="35">
        <f>E270/E275*100</f>
        <v>7.839915694639989</v>
      </c>
      <c r="G270" s="34">
        <f t="shared" si="81"/>
        <v>4151</v>
      </c>
      <c r="H270" s="35">
        <f>G270/G275*100</f>
        <v>13.448890328851451</v>
      </c>
      <c r="I270" s="47">
        <f t="shared" si="82"/>
        <v>3558107.3600000003</v>
      </c>
      <c r="J270" s="35">
        <f>I270/I275*100</f>
        <v>3.4917906319240957</v>
      </c>
      <c r="K270" s="34">
        <f t="shared" si="83"/>
        <v>37942</v>
      </c>
      <c r="L270" s="35">
        <f>K270/K275*100</f>
        <v>4.067961612646255</v>
      </c>
      <c r="M270" s="47">
        <f t="shared" si="84"/>
        <v>29122444.39</v>
      </c>
      <c r="N270" s="35">
        <f>M270/M275*100</f>
        <v>6.8046520198246085</v>
      </c>
      <c r="O270" s="7"/>
      <c r="P270" s="6"/>
      <c r="Q270" s="9"/>
      <c r="R270" s="9"/>
      <c r="U270" s="21"/>
      <c r="W270" s="21"/>
    </row>
    <row r="271" spans="1:23" ht="12">
      <c r="A271" s="75"/>
      <c r="B271" s="46" t="s">
        <v>10</v>
      </c>
      <c r="C271" s="34">
        <f t="shared" si="79"/>
        <v>18653</v>
      </c>
      <c r="D271" s="35">
        <f>C271/C275*100</f>
        <v>2.0683315628749286</v>
      </c>
      <c r="E271" s="47">
        <f t="shared" si="80"/>
        <v>27095532.159999993</v>
      </c>
      <c r="F271" s="35">
        <f>E271/E275*100</f>
        <v>8.30949332214333</v>
      </c>
      <c r="G271" s="34">
        <f t="shared" si="81"/>
        <v>2713</v>
      </c>
      <c r="H271" s="35">
        <f>G271/G275*100</f>
        <v>8.789891462821966</v>
      </c>
      <c r="I271" s="47">
        <f t="shared" si="82"/>
        <v>4480885.069999999</v>
      </c>
      <c r="J271" s="35">
        <f>I271/I275*100</f>
        <v>4.397369423432615</v>
      </c>
      <c r="K271" s="34">
        <f t="shared" si="83"/>
        <v>21366</v>
      </c>
      <c r="L271" s="35">
        <f>K271/K275*100</f>
        <v>2.290761367766588</v>
      </c>
      <c r="M271" s="47">
        <f t="shared" si="84"/>
        <v>31576417.229999993</v>
      </c>
      <c r="N271" s="35">
        <f>M271/M275*100</f>
        <v>7.378039027408166</v>
      </c>
      <c r="O271" s="7"/>
      <c r="P271" s="6"/>
      <c r="Q271" s="9"/>
      <c r="R271" s="9"/>
      <c r="U271" s="21"/>
      <c r="W271" s="21"/>
    </row>
    <row r="272" spans="1:23" ht="12">
      <c r="A272" s="75"/>
      <c r="B272" s="46" t="s">
        <v>11</v>
      </c>
      <c r="C272" s="34">
        <f t="shared" si="79"/>
        <v>12506</v>
      </c>
      <c r="D272" s="35">
        <f>C272/C275*100</f>
        <v>1.3867235578895545</v>
      </c>
      <c r="E272" s="47">
        <f t="shared" si="80"/>
        <v>38796997.190000005</v>
      </c>
      <c r="F272" s="35">
        <f>E272/E275*100</f>
        <v>11.898027584984652</v>
      </c>
      <c r="G272" s="34">
        <f t="shared" si="81"/>
        <v>1870</v>
      </c>
      <c r="H272" s="35">
        <f>G272/G275*100</f>
        <v>6.058642475295643</v>
      </c>
      <c r="I272" s="47">
        <f t="shared" si="82"/>
        <v>6480209.13</v>
      </c>
      <c r="J272" s="35">
        <f>I272/I275*100</f>
        <v>6.3594296752875366</v>
      </c>
      <c r="K272" s="34">
        <f t="shared" si="83"/>
        <v>14376</v>
      </c>
      <c r="L272" s="35">
        <f>K272/K275*100</f>
        <v>1.5413266602551938</v>
      </c>
      <c r="M272" s="47">
        <f t="shared" si="84"/>
        <v>45277206.32000001</v>
      </c>
      <c r="N272" s="35">
        <f>M272/M275*100</f>
        <v>10.579319143388826</v>
      </c>
      <c r="O272" s="7"/>
      <c r="P272" s="6"/>
      <c r="Q272" s="9"/>
      <c r="R272" s="9"/>
      <c r="U272" s="21"/>
      <c r="W272" s="21"/>
    </row>
    <row r="273" spans="1:23" ht="12">
      <c r="A273" s="75"/>
      <c r="B273" s="46" t="s">
        <v>12</v>
      </c>
      <c r="C273" s="34">
        <f t="shared" si="79"/>
        <v>4162</v>
      </c>
      <c r="D273" s="35">
        <f>C273/C275*100</f>
        <v>0.46150195489655566</v>
      </c>
      <c r="E273" s="47">
        <f t="shared" si="80"/>
        <v>28734593.8</v>
      </c>
      <c r="F273" s="35">
        <f>E273/E275*100</f>
        <v>8.812150796140749</v>
      </c>
      <c r="G273" s="34">
        <f t="shared" si="81"/>
        <v>762</v>
      </c>
      <c r="H273" s="35">
        <f>G273/G275*100</f>
        <v>2.4688158107889198</v>
      </c>
      <c r="I273" s="47">
        <f t="shared" si="82"/>
        <v>5716634.320000001</v>
      </c>
      <c r="J273" s="35">
        <f>I273/I275*100</f>
        <v>5.610086527774636</v>
      </c>
      <c r="K273" s="34">
        <f t="shared" si="83"/>
        <v>4924</v>
      </c>
      <c r="L273" s="35">
        <f>K273/K275*100</f>
        <v>0.5279279684958663</v>
      </c>
      <c r="M273" s="47">
        <f t="shared" si="84"/>
        <v>34451228.120000005</v>
      </c>
      <c r="N273" s="35">
        <f>M273/M275*100</f>
        <v>8.049757632731335</v>
      </c>
      <c r="O273" s="7"/>
      <c r="P273" s="6"/>
      <c r="Q273" s="9"/>
      <c r="R273" s="9"/>
      <c r="U273" s="21"/>
      <c r="W273" s="21"/>
    </row>
    <row r="274" spans="1:23" ht="12">
      <c r="A274" s="75"/>
      <c r="B274" s="48" t="s">
        <v>13</v>
      </c>
      <c r="C274" s="36">
        <f t="shared" si="79"/>
        <v>2924</v>
      </c>
      <c r="D274" s="37">
        <f>C274/C275*100</f>
        <v>0.3242267458235293</v>
      </c>
      <c r="E274" s="49">
        <f t="shared" si="80"/>
        <v>79956570.18999998</v>
      </c>
      <c r="F274" s="37">
        <f>E274/E275*100</f>
        <v>24.52059557760277</v>
      </c>
      <c r="G274" s="36">
        <f t="shared" si="81"/>
        <v>1081</v>
      </c>
      <c r="H274" s="37">
        <f>G274/G275*100</f>
        <v>3.502348938927588</v>
      </c>
      <c r="I274" s="49">
        <f t="shared" si="82"/>
        <v>77262875.02000001</v>
      </c>
      <c r="J274" s="37">
        <f>I274/I275*100</f>
        <v>75.82283385354573</v>
      </c>
      <c r="K274" s="36">
        <f t="shared" si="83"/>
        <v>4005</v>
      </c>
      <c r="L274" s="37">
        <f>K274/K275*100</f>
        <v>0.42939713928227957</v>
      </c>
      <c r="M274" s="49">
        <f t="shared" si="84"/>
        <v>157219445.20999998</v>
      </c>
      <c r="N274" s="37">
        <f>M274/M275*100</f>
        <v>36.73536469250789</v>
      </c>
      <c r="O274" s="7"/>
      <c r="P274" s="6"/>
      <c r="Q274" s="9"/>
      <c r="R274" s="9"/>
      <c r="U274" s="21"/>
      <c r="W274" s="21"/>
    </row>
    <row r="275" spans="1:18" ht="12">
      <c r="A275" s="76"/>
      <c r="B275" s="8" t="s">
        <v>14</v>
      </c>
      <c r="C275" s="39">
        <f>SUM(C266:C274)</f>
        <v>901838</v>
      </c>
      <c r="D275" s="38">
        <f aca="true" t="shared" si="85" ref="D275:N275">SUM(D266:D274)</f>
        <v>99.99999999999999</v>
      </c>
      <c r="E275" s="52">
        <f>SUM(E266:E274)</f>
        <v>326079233.83000004</v>
      </c>
      <c r="F275" s="38">
        <f t="shared" si="85"/>
        <v>99.99999999999997</v>
      </c>
      <c r="G275" s="39">
        <f>SUM(G266:G274)</f>
        <v>30865</v>
      </c>
      <c r="H275" s="38">
        <f t="shared" si="85"/>
        <v>100</v>
      </c>
      <c r="I275" s="52">
        <f>SUM(I266:I274)</f>
        <v>101899218.34</v>
      </c>
      <c r="J275" s="38">
        <f t="shared" si="85"/>
        <v>100</v>
      </c>
      <c r="K275" s="39">
        <f>SUM(K266:K274)</f>
        <v>932703</v>
      </c>
      <c r="L275" s="38">
        <f t="shared" si="85"/>
        <v>100</v>
      </c>
      <c r="M275" s="52">
        <f>SUM(M266:M274)</f>
        <v>427978452.17</v>
      </c>
      <c r="N275" s="38">
        <f t="shared" si="85"/>
        <v>100</v>
      </c>
      <c r="O275" s="7"/>
      <c r="P275" s="6"/>
      <c r="Q275" s="9"/>
      <c r="R275" s="9"/>
    </row>
    <row r="276" spans="1:2" ht="12">
      <c r="A276" s="10"/>
      <c r="B276" s="27"/>
    </row>
    <row r="277" spans="1:16" ht="12">
      <c r="A277" s="2" t="s">
        <v>78</v>
      </c>
      <c r="B277" s="53"/>
      <c r="O277" s="9"/>
      <c r="P277" s="9"/>
    </row>
    <row r="278" spans="1:16" ht="12">
      <c r="A278" s="2" t="s">
        <v>73</v>
      </c>
      <c r="O278" s="9"/>
      <c r="P278" s="9"/>
    </row>
    <row r="279" spans="1:2" ht="12">
      <c r="A279" s="2" t="s">
        <v>74</v>
      </c>
      <c r="B279" s="18"/>
    </row>
    <row r="280" ht="12">
      <c r="A280" s="2" t="s">
        <v>75</v>
      </c>
    </row>
    <row r="283" spans="3:11" ht="12">
      <c r="C283" s="9"/>
      <c r="E283" s="9"/>
      <c r="G283" s="9"/>
      <c r="I283" s="9"/>
      <c r="K283" s="9"/>
    </row>
    <row r="284" spans="3:11" ht="12">
      <c r="C284" s="9"/>
      <c r="E284" s="9"/>
      <c r="G284" s="9"/>
      <c r="I284" s="9"/>
      <c r="K284" s="9"/>
    </row>
    <row r="285" spans="3:11" ht="12">
      <c r="C285" s="9"/>
      <c r="E285" s="9"/>
      <c r="G285" s="9"/>
      <c r="I285" s="9"/>
      <c r="K285" s="9"/>
    </row>
    <row r="286" spans="3:11" ht="12">
      <c r="C286" s="9"/>
      <c r="E286" s="9"/>
      <c r="G286" s="9"/>
      <c r="I286" s="9"/>
      <c r="K286" s="9"/>
    </row>
    <row r="287" spans="3:11" ht="12">
      <c r="C287" s="9"/>
      <c r="E287" s="9"/>
      <c r="G287" s="9"/>
      <c r="I287" s="9"/>
      <c r="K287" s="9"/>
    </row>
    <row r="288" spans="3:11" ht="12">
      <c r="C288" s="9"/>
      <c r="E288" s="9"/>
      <c r="G288" s="9"/>
      <c r="I288" s="9"/>
      <c r="K288" s="9"/>
    </row>
    <row r="289" spans="3:11" ht="12">
      <c r="C289" s="9"/>
      <c r="E289" s="9"/>
      <c r="G289" s="9"/>
      <c r="I289" s="9"/>
      <c r="K289" s="9"/>
    </row>
    <row r="290" spans="3:11" ht="12">
      <c r="C290" s="9"/>
      <c r="E290" s="9"/>
      <c r="G290" s="9"/>
      <c r="I290" s="9"/>
      <c r="K290" s="9"/>
    </row>
    <row r="291" spans="3:11" ht="12">
      <c r="C291" s="9"/>
      <c r="E291" s="9"/>
      <c r="G291" s="9"/>
      <c r="I291" s="9"/>
      <c r="K291" s="9"/>
    </row>
    <row r="292" spans="3:11" ht="12">
      <c r="C292" s="9"/>
      <c r="E292" s="9"/>
      <c r="G292" s="9"/>
      <c r="I292" s="9"/>
      <c r="K292" s="9"/>
    </row>
    <row r="293" ht="12">
      <c r="C293" s="9"/>
    </row>
    <row r="294" spans="3:9" ht="12">
      <c r="C294" s="30"/>
      <c r="D294" s="18"/>
      <c r="E294" s="30"/>
      <c r="F294" s="18"/>
      <c r="G294" s="30"/>
      <c r="H294" s="18"/>
      <c r="I294" s="30"/>
    </row>
    <row r="295" spans="3:9" ht="12">
      <c r="C295" s="30"/>
      <c r="D295" s="18"/>
      <c r="E295" s="30"/>
      <c r="F295" s="18"/>
      <c r="G295" s="30"/>
      <c r="H295" s="18"/>
      <c r="I295" s="30"/>
    </row>
    <row r="296" spans="3:9" ht="12">
      <c r="C296" s="9"/>
      <c r="E296" s="9"/>
      <c r="G296" s="9"/>
      <c r="I296" s="9"/>
    </row>
  </sheetData>
  <sheetProtection/>
  <mergeCells count="34">
    <mergeCell ref="A6:A15"/>
    <mergeCell ref="A16:A25"/>
    <mergeCell ref="A1:N1"/>
    <mergeCell ref="A3:N3"/>
    <mergeCell ref="A4:B5"/>
    <mergeCell ref="C4:F4"/>
    <mergeCell ref="G4:J4"/>
    <mergeCell ref="K4:N4"/>
    <mergeCell ref="A166:A175"/>
    <mergeCell ref="A176:A185"/>
    <mergeCell ref="A66:A75"/>
    <mergeCell ref="A76:A85"/>
    <mergeCell ref="A86:A95"/>
    <mergeCell ref="A96:A105"/>
    <mergeCell ref="A106:A115"/>
    <mergeCell ref="A116:A125"/>
    <mergeCell ref="A126:A135"/>
    <mergeCell ref="A136:A145"/>
    <mergeCell ref="A146:A155"/>
    <mergeCell ref="A156:A165"/>
    <mergeCell ref="A26:A35"/>
    <mergeCell ref="A36:A45"/>
    <mergeCell ref="A46:A55"/>
    <mergeCell ref="A56:A65"/>
    <mergeCell ref="O4:P4"/>
    <mergeCell ref="A266:A275"/>
    <mergeCell ref="A206:A215"/>
    <mergeCell ref="A216:A225"/>
    <mergeCell ref="A226:A235"/>
    <mergeCell ref="A236:A245"/>
    <mergeCell ref="A186:A195"/>
    <mergeCell ref="A196:A205"/>
    <mergeCell ref="A246:A255"/>
    <mergeCell ref="A256:A265"/>
  </mergeCells>
  <printOptions/>
  <pageMargins left="0.5905511811023623" right="0.3937007874015748" top="0.3937007874015748" bottom="0.5905511811023623" header="0.5118110236220472" footer="0.4724409448818898"/>
  <pageSetup firstPageNumber="150" useFirstPageNumber="1" horizontalDpi="300" verticalDpi="300" orientation="portrait" paperSize="9" r:id="rId1"/>
  <headerFooter scaleWithDoc="0" alignWithMargins="0">
    <oddFooter>&amp;C&amp;"Times New Roman,標準"&amp;10- &amp;P -</oddFooter>
  </headerFooter>
  <rowBreaks count="4" manualBreakCount="4">
    <brk id="65" max="255" man="1"/>
    <brk id="125" max="255" man="1"/>
    <brk id="185" max="255" man="1"/>
    <brk id="245" max="255" man="1"/>
  </rowBreaks>
  <ignoredErrors>
    <ignoredError sqref="D272:D274 D267:D271 J267:J274 J266 H267:H274 D266 L266:M266 F267:F274 I266:I274 K265:K274 E266:E274 F266 G266:G274 L267:L274 H266 M267:M274 M6:M15 K7:K15 L6:L14 K16:K26 M16:M25 L16:L24 K29:K34 M26 L26 M36:M45 K35:K45 K46:N54 L36:L44 N55 L55 K56:M64 K55 M55 K65:M74 K75:M84 K85:M94 K95:M104 K105:M114 K115:M124 K125:M134 K135:M144 K145:M155 K156:M164 K165:M174 K175:M184 K185:M194 K195:M204 K205:M214 K215:M224 K225:M234 K235:M244 K245:M254 K255:M264 M265 M29:M35 L29:L34 L27:L28 K28 K27 M28 M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公共システム部</dc:creator>
  <cp:keywords/>
  <dc:description/>
  <cp:lastModifiedBy>東京都</cp:lastModifiedBy>
  <cp:lastPrinted>2018-10-03T02:00:56Z</cp:lastPrinted>
  <dcterms:created xsi:type="dcterms:W3CDTF">2000-08-18T02:37:48Z</dcterms:created>
  <dcterms:modified xsi:type="dcterms:W3CDTF">2019-10-24T01:52:19Z</dcterms:modified>
  <cp:category/>
  <cp:version/>
  <cp:contentType/>
  <cp:contentStatus/>
</cp:coreProperties>
</file>