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7620" windowHeight="8550" tabRatio="638" activeTab="0"/>
  </bookViews>
  <sheets>
    <sheet name="表紙" sheetId="1" r:id="rId1"/>
    <sheet name="はじめに" sheetId="2" r:id="rId2"/>
    <sheet name="様式－１" sheetId="3" r:id="rId3"/>
    <sheet name="様式－２" sheetId="4" r:id="rId4"/>
    <sheet name="様式－３" sheetId="5" r:id="rId5"/>
    <sheet name="様式－４" sheetId="6" r:id="rId6"/>
    <sheet name="様式－５" sheetId="7" r:id="rId7"/>
    <sheet name="様式－６（浸透Ⅱ矩形桝）" sheetId="8" r:id="rId8"/>
    <sheet name="様式－７ " sheetId="9" r:id="rId9"/>
  </sheets>
  <definedNames>
    <definedName name="_xlnm.Print_Area" localSheetId="7">'様式－６（浸透Ⅱ矩形桝）'!$A$1:$AK$140</definedName>
  </definedNames>
  <calcPr fullCalcOnLoad="1"/>
</workbook>
</file>

<file path=xl/sharedStrings.xml><?xml version="1.0" encoding="utf-8"?>
<sst xmlns="http://schemas.openxmlformats.org/spreadsheetml/2006/main" count="482" uniqueCount="318">
  <si>
    <t>備考</t>
  </si>
  <si>
    <t>合理式</t>
  </si>
  <si>
    <t>Ｑ：流量（㎥／ｓ）</t>
  </si>
  <si>
    <t>ｆ：流出係数　（様式－４より）</t>
  </si>
  <si>
    <t>Ａ：集水面積（ｈａ）（様式－４より）</t>
  </si>
  <si>
    <t>Ｑ＝１/360・ｆ・ｒ・Ａ</t>
  </si>
  <si>
    <t>よって、</t>
  </si>
  <si>
    <t>算定式</t>
  </si>
  <si>
    <t>（２）浸透能力の算出</t>
  </si>
  <si>
    <r>
      <t>Ｑ＝Ｃ</t>
    </r>
    <r>
      <rPr>
        <sz val="6"/>
        <rFont val="ＭＳ Ｐゴシック"/>
        <family val="3"/>
      </rPr>
      <t>１</t>
    </r>
    <r>
      <rPr>
        <sz val="12"/>
        <rFont val="ＭＳ Ｐゴシック"/>
        <family val="3"/>
      </rPr>
      <t>×Ｃ</t>
    </r>
    <r>
      <rPr>
        <sz val="6"/>
        <rFont val="ＭＳ Ｐゴシック"/>
        <family val="3"/>
      </rPr>
      <t>２</t>
    </r>
    <r>
      <rPr>
        <sz val="12"/>
        <rFont val="ＭＳ Ｐゴシック"/>
        <family val="3"/>
      </rPr>
      <t>×Ｋ</t>
    </r>
    <r>
      <rPr>
        <sz val="6"/>
        <rFont val="ＭＳ Ｐゴシック"/>
        <family val="3"/>
      </rPr>
      <t>０</t>
    </r>
    <r>
      <rPr>
        <sz val="12"/>
        <rFont val="ＭＳ Ｐゴシック"/>
        <family val="3"/>
      </rPr>
      <t>×Ｋ</t>
    </r>
    <r>
      <rPr>
        <sz val="6"/>
        <rFont val="ＭＳ Ｐゴシック"/>
        <family val="3"/>
      </rPr>
      <t>ｆ</t>
    </r>
  </si>
  <si>
    <t>Ｑ：単位設計浸透量（㎥／ｈｒ／ｍ、㎥／ｈｒ／個）</t>
  </si>
  <si>
    <r>
      <t>Ｃ</t>
    </r>
    <r>
      <rPr>
        <sz val="6"/>
        <rFont val="ＭＳ Ｐゴシック"/>
        <family val="3"/>
      </rPr>
      <t>１</t>
    </r>
    <r>
      <rPr>
        <sz val="12"/>
        <rFont val="ＭＳ Ｐゴシック"/>
        <family val="3"/>
      </rPr>
      <t>：地下水位の上昇</t>
    </r>
  </si>
  <si>
    <r>
      <t>Ｃ</t>
    </r>
    <r>
      <rPr>
        <sz val="6"/>
        <rFont val="ＭＳ Ｐゴシック"/>
        <family val="3"/>
      </rPr>
      <t>２</t>
    </r>
    <r>
      <rPr>
        <sz val="12"/>
        <rFont val="ＭＳ Ｐゴシック"/>
        <family val="3"/>
      </rPr>
      <t>：目づまりによる機能低下</t>
    </r>
  </si>
  <si>
    <r>
      <t>Ｋ</t>
    </r>
    <r>
      <rPr>
        <sz val="6"/>
        <rFont val="ＭＳ Ｐゴシック"/>
        <family val="3"/>
      </rPr>
      <t>０</t>
    </r>
    <r>
      <rPr>
        <sz val="12"/>
        <rFont val="ＭＳ Ｐゴシック"/>
        <family val="3"/>
      </rPr>
      <t>：飽和透水係数（流域標準値を利用）</t>
    </r>
  </si>
  <si>
    <r>
      <t>Ｋ</t>
    </r>
    <r>
      <rPr>
        <sz val="6"/>
        <rFont val="ＭＳ Ｐゴシック"/>
        <family val="3"/>
      </rPr>
      <t>ｆ</t>
    </r>
    <r>
      <rPr>
        <sz val="12"/>
        <rFont val="ＭＳ Ｐゴシック"/>
        <family val="3"/>
      </rPr>
      <t>：比浸透量（㎡）</t>
    </r>
  </si>
  <si>
    <t>（㎥／ｈｒ／個）</t>
  </si>
  <si>
    <t>　従って、浸透施設の空隙貯留能力を検討する。</t>
  </si>
  <si>
    <t>（３）空隙量の算出</t>
  </si>
  <si>
    <t>ゆえに、空隙量∑Ｖは、</t>
  </si>
  <si>
    <t>様式－５（浸透Ⅱ）</t>
  </si>
  <si>
    <t>　　　「調整池容量計算システム入力諸元」</t>
  </si>
  <si>
    <t>様式-5より</t>
  </si>
  <si>
    <t>設計水深(m)</t>
  </si>
  <si>
    <t>放流口形状</t>
  </si>
  <si>
    <t>形状</t>
  </si>
  <si>
    <t>直径（m)</t>
  </si>
  <si>
    <t>「計算結果」</t>
  </si>
  <si>
    <t>様式-6より</t>
  </si>
  <si>
    <t>浸透施設諸元</t>
  </si>
  <si>
    <t>管底位置(m)</t>
  </si>
  <si>
    <t>雨水浸透阻害行為許可と開発許可等に伴う対策工事の確認</t>
  </si>
  <si>
    <t>項　　　目</t>
  </si>
  <si>
    <t>単位</t>
  </si>
  <si>
    <t>雨水浸透阻害行為許可</t>
  </si>
  <si>
    <t>透水性舗装</t>
  </si>
  <si>
    <t>㎡</t>
  </si>
  <si>
    <t>その他</t>
  </si>
  <si>
    <t>様式－６より</t>
  </si>
  <si>
    <t>様式－７（浸透Ⅱ）</t>
  </si>
  <si>
    <t>浸透施設名称</t>
  </si>
  <si>
    <t>寸法</t>
  </si>
  <si>
    <t>-</t>
  </si>
  <si>
    <t>単位浸透量</t>
  </si>
  <si>
    <t>（１）</t>
  </si>
  <si>
    <t>必要対策量</t>
  </si>
  <si>
    <t>（２）</t>
  </si>
  <si>
    <t>対策工事量</t>
  </si>
  <si>
    <t>必要対策量（㎥）＝（開発面積（ha）－道路等公共用地面積(ha)）　×　６００（㎥/ｈａ）</t>
  </si>
  <si>
    <t>雨水浸透阻害行為前後の最大雨水流出量</t>
  </si>
  <si>
    <t>設置される雨水浸透施設は、</t>
  </si>
  <si>
    <t>となる。</t>
  </si>
  <si>
    <t>＝</t>
  </si>
  <si>
    <t>よって、浸透能力のみでは、</t>
  </si>
  <si>
    <t>Ｖ１＝</t>
  </si>
  <si>
    <t>×</t>
  </si>
  <si>
    <t>㎥／ｓ分の流量カット能力が不足する。</t>
  </si>
  <si>
    <t>㎥</t>
  </si>
  <si>
    <t>　　　　入力諸元</t>
  </si>
  <si>
    <t>Ｑ＝１／３６０×</t>
  </si>
  <si>
    <t>×１１６．０×</t>
  </si>
  <si>
    <t>＝</t>
  </si>
  <si>
    <t>㎥／ｓ</t>
  </si>
  <si>
    <t>㎥／ｓ－　</t>
  </si>
  <si>
    <t>① 行為前の最大雨水流出量</t>
  </si>
  <si>
    <t>② 行為後の最大雨水流出量</t>
  </si>
  <si>
    <t>㎥／ｓ分をカットする対策が必要。</t>
  </si>
  <si>
    <t>円</t>
  </si>
  <si>
    <t>行為前の雨水流出量の最大値(㎥/s)</t>
  </si>
  <si>
    <t>行為後の雨水流出量の最大値(㎥/s)</t>
  </si>
  <si>
    <t>浸透施設能力（㎥/s）</t>
  </si>
  <si>
    <t>　　　　　　　雨水浸透阻害行為許可　＝　開発行為許可等</t>
  </si>
  <si>
    <t>＝</t>
  </si>
  <si>
    <t>㎥</t>
  </si>
  <si>
    <t>様式－４</t>
  </si>
  <si>
    <t>雨水浸透阻害行為前後の平均流出係数　</t>
  </si>
  <si>
    <t>行為区域位置</t>
  </si>
  <si>
    <t>行為面積</t>
  </si>
  <si>
    <t>行為前後の土地利用区分</t>
  </si>
  <si>
    <t>区分</t>
  </si>
  <si>
    <t>土地利用の形態の細区分</t>
  </si>
  <si>
    <t>流出係数</t>
  </si>
  <si>
    <t>行為前面積
（ha）</t>
  </si>
  <si>
    <t>行為後面積
（ha）</t>
  </si>
  <si>
    <t>宅地等に該当する土地</t>
  </si>
  <si>
    <t>第１号関連</t>
  </si>
  <si>
    <t>宅地</t>
  </si>
  <si>
    <t>池沼</t>
  </si>
  <si>
    <t>水路</t>
  </si>
  <si>
    <t>ため池</t>
  </si>
  <si>
    <t>道路(法面を有しないもの）</t>
  </si>
  <si>
    <t>道路（法面を有するもの）</t>
  </si>
  <si>
    <t>鉄道線路（法面を有しないもの）</t>
  </si>
  <si>
    <t>鉄道線路（法面を有するもの）</t>
  </si>
  <si>
    <t>飛行場（法面を有しないもの）</t>
  </si>
  <si>
    <t>飛行場（法面を有するもの）</t>
  </si>
  <si>
    <t>宅地等以外の土地</t>
  </si>
  <si>
    <t>第２号
関　連</t>
  </si>
  <si>
    <t>不浸透性材料により舗装された土地（法面を除く）</t>
  </si>
  <si>
    <t>不浸透性材料により覆われた法面</t>
  </si>
  <si>
    <t>第３号関連</t>
  </si>
  <si>
    <t>ゴルフ場（雨水を排除するための排水施設を伴うものに限る）</t>
  </si>
  <si>
    <t>運動場その他これに類する施設（雨水を排除するための排水施設を伴うものに限る）</t>
  </si>
  <si>
    <t>ローラーその他これに類する建設機械を用いて締め固められた土地</t>
  </si>
  <si>
    <t>上記第１号から
第３号に掲げる
土地以外の土地</t>
  </si>
  <si>
    <t>山地</t>
  </si>
  <si>
    <t>人工的に造成され植生に覆われた法面</t>
  </si>
  <si>
    <t>林地、耕地、原野その他ローラーその他これに類する建設機械を用いて締め固められていない土地</t>
  </si>
  <si>
    <t>面積計</t>
  </si>
  <si>
    <t>平均流出係数</t>
  </si>
  <si>
    <t>※　様式－１、－２、図面－３、－４、－５、－６参照</t>
  </si>
  <si>
    <t>現況土地利用区分面積集計表（行為前）</t>
  </si>
  <si>
    <t>様式－１</t>
  </si>
  <si>
    <t>エリアNo</t>
  </si>
  <si>
    <t>宅地等</t>
  </si>
  <si>
    <t>舗装された土地</t>
  </si>
  <si>
    <t>その他土地からの流出雨水量を増加させるおそれのある行為に係る土地</t>
  </si>
  <si>
    <t>左記以外の土地</t>
  </si>
  <si>
    <t>宅地</t>
  </si>
  <si>
    <t>池沼</t>
  </si>
  <si>
    <t>水路</t>
  </si>
  <si>
    <t>ため池</t>
  </si>
  <si>
    <t>道路（法面を有しないものに限る。）</t>
  </si>
  <si>
    <t>道路（法面を有するものに限る。）</t>
  </si>
  <si>
    <t>鉄道線路（法面を有しないものに限る。）</t>
  </si>
  <si>
    <t>鉄道線路（法面を有するものに限る。）</t>
  </si>
  <si>
    <t>飛行場（法面を有しないものに限る。）</t>
  </si>
  <si>
    <t>飛行場（法面を有するものに限る。）</t>
  </si>
  <si>
    <t>コンクリート等の不浸透性の材料により覆われた土地（法面を除く）</t>
  </si>
  <si>
    <t>コンクリート等の不浸透性の材料により覆われた法面</t>
  </si>
  <si>
    <t>ゴルフ場（雨水を排除するための排水施設を伴うもの）</t>
  </si>
  <si>
    <t>運動場その他これに類する施設（雨水を排除するための排水施設を伴うものに限る）</t>
  </si>
  <si>
    <t>ローラーその他これに類する建設機械を用いて締め固められた土地</t>
  </si>
  <si>
    <t>山地</t>
  </si>
  <si>
    <t>人工的に造成された植生に覆われた法面</t>
  </si>
  <si>
    <t>林地、耕地、原野その他ローラーその他これに類する建設機械を用いていない土地</t>
  </si>
  <si>
    <t>小　計</t>
  </si>
  <si>
    <t>小計２</t>
  </si>
  <si>
    <t>合　計</t>
  </si>
  <si>
    <t>（単位：ha）</t>
  </si>
  <si>
    <t>計画土地利用区分面積集計表（行為後）</t>
  </si>
  <si>
    <t>様式－２</t>
  </si>
  <si>
    <t>小計１</t>
  </si>
  <si>
    <t>行為前後の土地利用集計表</t>
  </si>
  <si>
    <t>様式－３</t>
  </si>
  <si>
    <t>土地利用区分</t>
  </si>
  <si>
    <t>①欄　様式-１</t>
  </si>
  <si>
    <t>②欄　様式-２</t>
  </si>
  <si>
    <t>③欄</t>
  </si>
  <si>
    <t>④欄</t>
  </si>
  <si>
    <t>参考</t>
  </si>
  <si>
    <t>備　　考</t>
  </si>
  <si>
    <t>土　地　利　用　区　分</t>
  </si>
  <si>
    <t>現況土地利用</t>
  </si>
  <si>
    <t>計画土地利用</t>
  </si>
  <si>
    <t>面積差</t>
  </si>
  <si>
    <t>雨水浸透阻害行為の当該面積</t>
  </si>
  <si>
    <t>流出係数</t>
  </si>
  <si>
    <t>面積（ha）①</t>
  </si>
  <si>
    <t>面積（ha）②</t>
  </si>
  <si>
    <t>（ha）</t>
  </si>
  <si>
    <t>②－①</t>
  </si>
  <si>
    <t>③欄が（＋）の場合、原則該当</t>
  </si>
  <si>
    <t>小計１の欄</t>
  </si>
  <si>
    <t>該当の場合面積（ha）を記入</t>
  </si>
  <si>
    <t>宅　　　地</t>
  </si>
  <si>
    <t>宅地等の区分同士の増減は対象としない。</t>
  </si>
  <si>
    <t>池　　　沼</t>
  </si>
  <si>
    <t>水　　　路</t>
  </si>
  <si>
    <t>た  め　池</t>
  </si>
  <si>
    <t>加重平均</t>
  </si>
  <si>
    <t>小　　　計</t>
  </si>
  <si>
    <t>運動場その他これに類する施設（雨水を排除するための排水施設を伴うものに限る。</t>
  </si>
  <si>
    <t>上記に揚げる土地以外の土地</t>
  </si>
  <si>
    <t>山　　　地</t>
  </si>
  <si>
    <t>合　　　計</t>
  </si>
  <si>
    <t>(－)の欄は記載不要</t>
  </si>
  <si>
    <t>④欄の合計</t>
  </si>
  <si>
    <t xml:space="preserve"> ha</t>
  </si>
  <si>
    <t xml:space="preserve">  0.1ha（1,000㎡）以上の場合、申請の対象</t>
  </si>
  <si>
    <t>（㎡）</t>
  </si>
  <si>
    <t>　＝０．９×０．９×０．１００８×</t>
  </si>
  <si>
    <t>㎥／ｓ－</t>
  </si>
  <si>
    <t>㎥／ｓ＝</t>
  </si>
  <si>
    <t>㎥／ｓ</t>
  </si>
  <si>
    <t>∑Ｖ１＝</t>
  </si>
  <si>
    <t>∑Ｑ１＝Ｑ１×</t>
  </si>
  <si>
    <t>＝</t>
  </si>
  <si>
    <t>（㎥／ｈｒ）</t>
  </si>
  <si>
    <t>（㎥／ｓ）</t>
  </si>
  <si>
    <t>ゆえに、</t>
  </si>
  <si>
    <t>Ｑ＝∑Ｑ１＋∑Ｑ２＝</t>
  </si>
  <si>
    <t>＋</t>
  </si>
  <si>
    <t>㎥</t>
  </si>
  <si>
    <t>集水面積＝</t>
  </si>
  <si>
    <t>町田市</t>
  </si>
  <si>
    <r>
      <t>様式-6（浸透</t>
    </r>
    <r>
      <rPr>
        <sz val="11"/>
        <rFont val="ＭＳ Ｐゴシック"/>
        <family val="3"/>
      </rPr>
      <t>Ⅱ</t>
    </r>
    <r>
      <rPr>
        <sz val="11"/>
        <rFont val="ＭＳ Ｐゴシック"/>
        <family val="3"/>
      </rPr>
      <t>）</t>
    </r>
  </si>
  <si>
    <r>
      <t>（１）比浸透量</t>
    </r>
    <r>
      <rPr>
        <b/>
        <sz val="14"/>
        <rFont val="ＭＳ Ｐゴシック"/>
        <family val="3"/>
      </rPr>
      <t>Ｋ</t>
    </r>
    <r>
      <rPr>
        <sz val="14"/>
        <rFont val="ＭＳ Ｐゴシック"/>
        <family val="3"/>
      </rPr>
      <t>の算出</t>
    </r>
  </si>
  <si>
    <t>㎥／個</t>
  </si>
  <si>
    <t>計算値</t>
  </si>
  <si>
    <t>-</t>
  </si>
  <si>
    <t>（㎥）</t>
  </si>
  <si>
    <t>＋</t>
  </si>
  <si>
    <t>＝</t>
  </si>
  <si>
    <t>（㎥）</t>
  </si>
  <si>
    <t>㎥　＜　対策工事量</t>
  </si>
  <si>
    <t>雨水浸透阻害行為許可申請様式計算シート</t>
  </si>
  <si>
    <t>様式－１　　：　　　現況土地利用区分面積集計表（行為前）</t>
  </si>
  <si>
    <t>様式－２　　：　　　計画土地利用区分面積集計表（行為後）</t>
  </si>
  <si>
    <t>様式－３　　：　　　行為前後の土地利用集計表</t>
  </si>
  <si>
    <t>様式－４　　：　　　雨水浸透阻害行為前後の平均流出係数</t>
  </si>
  <si>
    <t>様式－５　　：　　　雨水浸透阻害行為前後の雨水流出量の最大値（浸透Ⅱ）</t>
  </si>
  <si>
    <t>様式－７　　：　　　雨水浸透阻害行為許可と開発許可等に伴う対策工事の確認（浸透Ⅱ）</t>
  </si>
  <si>
    <t>様式－６　　：　　　政令第８条第１項に規定する技術的基準に適合することを証する書類（浸透Ⅱ）</t>
  </si>
  <si>
    <t>以下の条件で数値が入力してあります</t>
  </si>
  <si>
    <t>行為前</t>
  </si>
  <si>
    <t>行為後</t>
  </si>
  <si>
    <t>道路</t>
  </si>
  <si>
    <t>浸透施設構造模式図</t>
  </si>
  <si>
    <t>宅地200㎡</t>
  </si>
  <si>
    <t>宅地180㎡</t>
  </si>
  <si>
    <t>170㎡</t>
  </si>
  <si>
    <t>行  為  後 ： 宅地1,120㎡、道路170㎡、未利用地140㎡</t>
  </si>
  <si>
    <t>宅地1,120㎡（流出係数0.9）</t>
  </si>
  <si>
    <t>道路　170㎡（流出係数0.9）</t>
  </si>
  <si>
    <t>特定都市河川浸水被害対策法の規定に基づく、雨水浸透阻害行為許可申請書の様式１～様式７
までの計算シートです。</t>
  </si>
  <si>
    <t>宅地  190㎡（流出係数0.9）</t>
  </si>
  <si>
    <t>耕地1,100㎡　</t>
  </si>
  <si>
    <t>宅地190㎡</t>
  </si>
  <si>
    <t>行  為  前 ： 耕地1,100㎡（流出係数0.2）</t>
  </si>
  <si>
    <t>開発面積  ： 1,290㎡</t>
  </si>
  <si>
    <t>×</t>
  </si>
  <si>
    <t>）</t>
  </si>
  <si>
    <t>ha×６００㎥/ｈａ</t>
  </si>
  <si>
    <t>＝（</t>
  </si>
  <si>
    <t>空隙貯留容量(㎥)</t>
  </si>
  <si>
    <t>設定調整池諸元</t>
  </si>
  <si>
    <t>サンプル０㎥</t>
  </si>
  <si>
    <t>計算結果</t>
  </si>
  <si>
    <t>総合評価</t>
  </si>
  <si>
    <t>放流量評価</t>
  </si>
  <si>
    <t>池の容量不足</t>
  </si>
  <si>
    <t>Ｏ．Ｋ</t>
  </si>
  <si>
    <t>許容放流量以下</t>
  </si>
  <si>
    <t>無</t>
  </si>
  <si>
    <t xml:space="preserve">   浸透施設の能力を算定するため、　「調整池容量計算システム」に浸透施設の諸元を入力した。その結果、</t>
  </si>
  <si>
    <t>　　　最大放流量</t>
  </si>
  <si>
    <t>最大放流量(㎥/S)</t>
  </si>
  <si>
    <t>池内最大水深(m)</t>
  </si>
  <si>
    <t>池内最大ボリューム（㎥)</t>
  </si>
  <si>
    <t>㎥/s</t>
  </si>
  <si>
    <t>㎥/s</t>
  </si>
  <si>
    <t>３．</t>
  </si>
  <si>
    <t>２．</t>
  </si>
  <si>
    <t>１．</t>
  </si>
  <si>
    <t>使　　　用　　　方　　　法</t>
  </si>
  <si>
    <t>４．</t>
  </si>
  <si>
    <t>５．</t>
  </si>
  <si>
    <t>様式－１に行為前の現況土地利用別面積を入力する。</t>
  </si>
  <si>
    <t>様式－２に行為後の計画土地利用別面積を入力する。</t>
  </si>
  <si>
    <t>様式－３の行為前後の土地利用集計により阻害行為対象面積が自動算出され、これが１０００㎡を超えていれば雨水浸透阻害行為許可の対象となる。</t>
  </si>
  <si>
    <t>様式－４の雨水浸透阻害工前後の平均流出係数が自動算出される。</t>
  </si>
  <si>
    <t>様式－５の雨水浸透阻害行為前後の最大雨水流出量が自動算出される。</t>
  </si>
  <si>
    <t>６．</t>
  </si>
  <si>
    <t>７．</t>
  </si>
  <si>
    <t>次に、調整池計算システムにおいて、別途マニュアルを参照し「行為前後の土地利用別面積」、「浸透施設の能力」および「空隙貯留量」を入力して、その計算結果を様式－６に記入する。</t>
  </si>
  <si>
    <t>８．</t>
  </si>
  <si>
    <t>９．</t>
  </si>
  <si>
    <t>様式－７において対策工事の浸透施設規模と道路等公共用地面積を入力すると、結果が自動計算される。</t>
  </si>
  <si>
    <t>（４）計算結果</t>
  </si>
  <si>
    <t>サンプル０㎥</t>
  </si>
  <si>
    <t>様式－６において、最大放流量が０㎥の場合とオーバーフローがあるが許容放流量以下の場合に分けてコメントが自動表示される。</t>
  </si>
  <si>
    <t>行為前の雨水流出量の最大値</t>
  </si>
  <si>
    <t>となり、最大放流量は行為前の雨水流出量の最大値以下であり</t>
  </si>
  <si>
    <r>
      <t>赤字</t>
    </r>
    <r>
      <rPr>
        <sz val="11"/>
        <rFont val="ＭＳ Ｐゴシック"/>
        <family val="3"/>
      </rPr>
      <t>の箇所に数値を入力すると自動計算されます。</t>
    </r>
  </si>
  <si>
    <t>（</t>
  </si>
  <si>
    <t>Ｈ＝</t>
  </si>
  <si>
    <t>Ｌ＝</t>
  </si>
  <si>
    <t>Ｗ＝</t>
  </si>
  <si>
    <t>）</t>
  </si>
  <si>
    <t>＋</t>
  </si>
  <si>
    <t>＝</t>
  </si>
  <si>
    <t>基</t>
  </si>
  <si>
    <t>空隙率</t>
  </si>
  <si>
    <t>％</t>
  </si>
  <si>
    <r>
      <t>Ｑ1＝Ｃ</t>
    </r>
    <r>
      <rPr>
        <sz val="6"/>
        <rFont val="ＭＳ Ｐゴシック"/>
        <family val="3"/>
      </rPr>
      <t>１</t>
    </r>
    <r>
      <rPr>
        <sz val="12"/>
        <rFont val="ＭＳ Ｐゴシック"/>
        <family val="3"/>
      </rPr>
      <t>×Ｃ</t>
    </r>
    <r>
      <rPr>
        <sz val="6"/>
        <rFont val="ＭＳ Ｐゴシック"/>
        <family val="3"/>
      </rPr>
      <t>２</t>
    </r>
    <r>
      <rPr>
        <sz val="12"/>
        <rFont val="ＭＳ Ｐゴシック"/>
        <family val="3"/>
      </rPr>
      <t>×Ｋ</t>
    </r>
    <r>
      <rPr>
        <sz val="6"/>
        <rFont val="ＭＳ Ｐゴシック"/>
        <family val="3"/>
      </rPr>
      <t>０</t>
    </r>
    <r>
      <rPr>
        <sz val="12"/>
        <rFont val="ＭＳ Ｐゴシック"/>
        <family val="3"/>
      </rPr>
      <t>×Ｋ</t>
    </r>
    <r>
      <rPr>
        <sz val="6"/>
        <rFont val="ＭＳ Ｐゴシック"/>
        <family val="3"/>
      </rPr>
      <t>ｆ１</t>
    </r>
  </si>
  <si>
    <r>
      <t>Ｑ2＝Ｃ</t>
    </r>
    <r>
      <rPr>
        <sz val="6"/>
        <rFont val="ＭＳ Ｐゴシック"/>
        <family val="3"/>
      </rPr>
      <t>１</t>
    </r>
    <r>
      <rPr>
        <sz val="12"/>
        <rFont val="ＭＳ Ｐゴシック"/>
        <family val="3"/>
      </rPr>
      <t>×Ｃ</t>
    </r>
    <r>
      <rPr>
        <sz val="6"/>
        <rFont val="ＭＳ Ｐゴシック"/>
        <family val="3"/>
      </rPr>
      <t>２</t>
    </r>
    <r>
      <rPr>
        <sz val="12"/>
        <rFont val="ＭＳ Ｐゴシック"/>
        <family val="3"/>
      </rPr>
      <t>×Ｋ</t>
    </r>
    <r>
      <rPr>
        <sz val="6"/>
        <rFont val="ＭＳ Ｐゴシック"/>
        <family val="3"/>
      </rPr>
      <t>０</t>
    </r>
    <r>
      <rPr>
        <sz val="12"/>
        <rFont val="ＭＳ Ｐゴシック"/>
        <family val="3"/>
      </rPr>
      <t>×Ｋ</t>
    </r>
    <r>
      <rPr>
        <sz val="6"/>
        <rFont val="ＭＳ Ｐゴシック"/>
        <family val="3"/>
      </rPr>
      <t>ｆ2</t>
    </r>
  </si>
  <si>
    <t>∑Ｑ2＝Ｑ2×</t>
  </si>
  <si>
    <t>＝</t>
  </si>
  <si>
    <t>％</t>
  </si>
  <si>
    <t>Ｖ2＝</t>
  </si>
  <si>
    <t>∑Ｖ2＝</t>
  </si>
  <si>
    <t>∑Ｖ＝∑Ｖ１＋∑Ｖ２＝</t>
  </si>
  <si>
    <t>■</t>
  </si>
  <si>
    <t>m3/hr</t>
  </si>
  <si>
    <t>①矩形桝Ａ</t>
  </si>
  <si>
    <t>（Ｈ≦１．５）</t>
  </si>
  <si>
    <t>（Ｗ≦４ｍ、Ｌ≦２００ｍ）</t>
  </si>
  <si>
    <r>
      <t>Ｋｆ</t>
    </r>
    <r>
      <rPr>
        <sz val="6"/>
        <rFont val="ＭＳ Ｐゴシック"/>
        <family val="3"/>
      </rPr>
      <t>1</t>
    </r>
    <r>
      <rPr>
        <sz val="12"/>
        <rFont val="ＭＳ Ｐゴシック"/>
        <family val="3"/>
      </rPr>
      <t>＝ａＨ＋ｂ</t>
    </r>
  </si>
  <si>
    <t>ａ＝３．２９７Ｌ＋（１．９７１Ｗ＋４．６６３）</t>
  </si>
  <si>
    <t>ａ＝</t>
  </si>
  <si>
    <t>ｂ＝（１．４０１Ｗ＋０．６８４）Ｌ＋（１．２１４Ｗ－０．８３４）</t>
  </si>
  <si>
    <t>ｂ＝</t>
  </si>
  <si>
    <r>
      <t>Ｋｆ</t>
    </r>
    <r>
      <rPr>
        <sz val="6"/>
        <rFont val="ＭＳ Ｐゴシック"/>
        <family val="3"/>
      </rPr>
      <t>1</t>
    </r>
    <r>
      <rPr>
        <sz val="12"/>
        <rFont val="ＭＳ Ｐゴシック"/>
        <family val="3"/>
      </rPr>
      <t>＝</t>
    </r>
  </si>
  <si>
    <t>②矩形桝Ｂ</t>
  </si>
  <si>
    <t>矩形桝Ａ</t>
  </si>
  <si>
    <t>矩形桝Ｂ</t>
  </si>
  <si>
    <t>（矩形桝を使用するケース）</t>
  </si>
  <si>
    <t>様式－６において、矩形桝の諸元を入力すると「浸透施設の能力」と「空隙貯留量」が自動算出される。</t>
  </si>
  <si>
    <t>②矩形桝Ｂ</t>
  </si>
  <si>
    <t>浸透施設：矩形桝Ａ　2000×4000×1400　　2個</t>
  </si>
  <si>
    <t>　　　 　　　矩形桝Ｂ　2000×3000×1400　　4個</t>
  </si>
  <si>
    <t>4000(3000)</t>
  </si>
  <si>
    <t>設計貯留容量(㎥)</t>
  </si>
  <si>
    <t>開発許可</t>
  </si>
  <si>
    <t>対策工事量（開発許可）の算定について</t>
  </si>
  <si>
    <t>ｒ：最大降雨強度(10分間）（ｍｍ／ｈ）（鶴見川流域基準降雨より）</t>
  </si>
  <si>
    <t>平成２０年８月
東京都都市整備局都市基盤部調整課</t>
  </si>
  <si>
    <t>　　　政令第９条第１項に規定する技術的基準に適合することを証する書類</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</si>
</sst>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_ "/>
    <numFmt numFmtId="179" formatCode="#,##0.00_ "/>
    <numFmt numFmtId="180" formatCode="0.0"/>
    <numFmt numFmtId="181" formatCode="0.000"/>
    <numFmt numFmtId="182" formatCode="0.0_ "/>
    <numFmt numFmtId="183" formatCode="General\ \ \ \ \(h&quot;ａ&quot;\)"/>
    <numFmt numFmtId="184" formatCode="General\ \ \ &quot; (hａ)&quot;"/>
    <numFmt numFmtId="185" formatCode="General\ \ \ \&amp;&quot; (hａ)&quot;"/>
    <numFmt numFmtId="186" formatCode="@\ \ \ &quot; (hａ)&quot;"/>
    <numFmt numFmtId="187" formatCode="#,##0.00\ &quot;（ha）&quot;"/>
    <numFmt numFmtId="188" formatCode="&quot;住&quot;&quot;所&quot;\ @"/>
    <numFmt numFmtId="189" formatCode="&quot;住&quot;&quot;所&quot;&quot; ： &quot;\ @"/>
    <numFmt numFmtId="190" formatCode="0.000_);[Red]\(0.000\)"/>
    <numFmt numFmtId="191" formatCode="0.00000_ "/>
    <numFmt numFmtId="192" formatCode="#,##0.000"/>
    <numFmt numFmtId="193" formatCode="#,##0.0000\ &quot;（ha）&quot;"/>
    <numFmt numFmtId="194" formatCode="0.00_);[Red]\(0.00\)"/>
    <numFmt numFmtId="195" formatCode="0.0000_);[Red]\(0.0000\)"/>
    <numFmt numFmtId="196" formatCode="0.00000_);[Red]\(0.00000\)"/>
    <numFmt numFmtId="197" formatCode="#,##0_ "/>
    <numFmt numFmtId="198" formatCode="0.000000_ "/>
    <numFmt numFmtId="199" formatCode="&quot;Yes&quot;;&quot;Yes&quot;;&quot;No&quot;"/>
    <numFmt numFmtId="200" formatCode="&quot;True&quot;;&quot;True&quot;;&quot;False&quot;"/>
    <numFmt numFmtId="201" formatCode="&quot;On&quot;;&quot;On&quot;;&quot;Off&quot;"/>
    <numFmt numFmtId="202" formatCode="[$€-2]\ #,##0.00_);[Red]\([$€-2]\ #,##0.00\)"/>
    <numFmt numFmtId="203" formatCode="0.000000_);[Red]\(0.000000\)"/>
    <numFmt numFmtId="204" formatCode="&quot;２&quot;"/>
    <numFmt numFmtId="205" formatCode="0_ "/>
    <numFmt numFmtId="206" formatCode="#.##&quot;２&quot;"/>
    <numFmt numFmtId="207" formatCode="0_);[Red]\(0\)"/>
    <numFmt numFmtId="208" formatCode="#,##0.00000_ "/>
    <numFmt numFmtId="209" formatCode="0.0000000_ "/>
    <numFmt numFmtId="210" formatCode="0.00&quot;ｈａ&quot;"/>
    <numFmt numFmtId="211" formatCode="0.0000&quot;ｈａ&quot;"/>
    <numFmt numFmtId="212" formatCode="0.00000000_ "/>
  </numFmts>
  <fonts count="58">
    <font>
      <sz val="11"/>
      <name val="ＭＳ Ｐゴシック"/>
      <family val="3"/>
    </font>
    <font>
      <sz val="6"/>
      <name val="ＭＳ Ｐゴシック"/>
      <family val="3"/>
    </font>
    <font>
      <sz val="12"/>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4"/>
      <name val="ＭＳ Ｐゴシック"/>
      <family val="3"/>
    </font>
    <font>
      <b/>
      <sz val="12"/>
      <name val="ＭＳ Ｐゴシック"/>
      <family val="3"/>
    </font>
    <font>
      <sz val="16"/>
      <name val="ＭＳ Ｐゴシック"/>
      <family val="3"/>
    </font>
    <font>
      <b/>
      <sz val="14"/>
      <name val="ＭＳ Ｐゴシック"/>
      <family val="3"/>
    </font>
    <font>
      <sz val="12"/>
      <color indexed="10"/>
      <name val="ＭＳ Ｐゴシック"/>
      <family val="3"/>
    </font>
    <font>
      <sz val="11"/>
      <color indexed="10"/>
      <name val="ＭＳ Ｐゴシック"/>
      <family val="3"/>
    </font>
    <font>
      <sz val="10"/>
      <name val="ＭＳ ゴシック"/>
      <family val="3"/>
    </font>
    <font>
      <sz val="11"/>
      <name val="Times New Roman"/>
      <family val="1"/>
    </font>
    <font>
      <sz val="6"/>
      <name val="ＭＳ Ｐ明朝"/>
      <family val="1"/>
    </font>
    <font>
      <sz val="9"/>
      <color indexed="9"/>
      <name val="ＭＳ Ｐゴシック"/>
      <family val="3"/>
    </font>
    <font>
      <sz val="12"/>
      <name val="ＭＳ ゴシック"/>
      <family val="3"/>
    </font>
    <font>
      <b/>
      <sz val="16"/>
      <name val="ＭＳ ゴシック"/>
      <family val="3"/>
    </font>
    <font>
      <sz val="11"/>
      <name val="ＭＳ ゴシック"/>
      <family val="3"/>
    </font>
    <font>
      <sz val="14"/>
      <name val="ＭＳ ゴシック"/>
      <family val="3"/>
    </font>
    <font>
      <sz val="16"/>
      <name val="ＭＳ ゴシック"/>
      <family val="3"/>
    </font>
    <font>
      <sz val="10"/>
      <name val="ＭＳ Ｐゴシック"/>
      <family val="3"/>
    </font>
    <font>
      <sz val="14"/>
      <color indexed="10"/>
      <name val="ＭＳ 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19"/>
        <bgColor indexed="64"/>
      </patternFill>
    </fill>
    <fill>
      <patternFill patternType="solid">
        <fgColor indexed="8"/>
        <bgColor indexed="64"/>
      </patternFill>
    </fill>
    <fill>
      <patternFill patternType="solid">
        <fgColor indexed="27"/>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hair"/>
      <right style="hair"/>
      <top style="medium"/>
      <bottom style="thin"/>
    </border>
    <border>
      <left>
        <color indexed="63"/>
      </left>
      <right>
        <color indexed="63"/>
      </right>
      <top>
        <color indexed="63"/>
      </top>
      <bottom style="thin"/>
    </border>
    <border>
      <left style="thin"/>
      <right style="thin"/>
      <top style="medium"/>
      <bottom style="thin"/>
    </border>
    <border>
      <left>
        <color indexed="63"/>
      </left>
      <right style="hair"/>
      <top style="medium"/>
      <bottom style="thin"/>
    </border>
    <border>
      <left style="hair"/>
      <right style="medium"/>
      <top style="medium"/>
      <bottom style="thin"/>
    </border>
    <border>
      <left style="thin"/>
      <right style="thin"/>
      <top style="thin"/>
      <bottom style="hair"/>
    </border>
    <border>
      <left>
        <color indexed="63"/>
      </left>
      <right style="hair"/>
      <top style="thin"/>
      <bottom style="hair"/>
    </border>
    <border>
      <left style="hair"/>
      <right style="hair"/>
      <top style="thin"/>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hair"/>
      <right style="medium"/>
      <top style="hair"/>
      <bottom style="hair"/>
    </border>
    <border>
      <left style="thin"/>
      <right style="thin"/>
      <top style="hair"/>
      <bottom>
        <color indexed="63"/>
      </bottom>
    </border>
    <border>
      <left>
        <color indexed="63"/>
      </left>
      <right style="hair"/>
      <top style="hair"/>
      <bottom>
        <color indexed="63"/>
      </bottom>
    </border>
    <border>
      <left style="thin"/>
      <right style="thin"/>
      <top style="hair"/>
      <bottom style="thin"/>
    </border>
    <border>
      <left>
        <color indexed="63"/>
      </left>
      <right style="hair"/>
      <top style="hair"/>
      <bottom style="thin"/>
    </border>
    <border>
      <left style="thin"/>
      <right style="thin"/>
      <top>
        <color indexed="63"/>
      </top>
      <bottom style="hair"/>
    </border>
    <border>
      <left>
        <color indexed="63"/>
      </left>
      <right style="hair"/>
      <top>
        <color indexed="63"/>
      </top>
      <bottom style="hair"/>
    </border>
    <border>
      <left>
        <color indexed="63"/>
      </left>
      <right style="medium"/>
      <top style="thin"/>
      <bottom style="hair"/>
    </border>
    <border>
      <left>
        <color indexed="63"/>
      </left>
      <right style="medium"/>
      <top style="hair"/>
      <bottom style="hair"/>
    </border>
    <border>
      <left style="thin"/>
      <right style="thin"/>
      <top style="hair"/>
      <bottom style="medium"/>
    </border>
    <border>
      <left>
        <color indexed="63"/>
      </left>
      <right style="hair"/>
      <top style="hair"/>
      <bottom style="medium"/>
    </border>
    <border>
      <left style="hair"/>
      <right style="hair"/>
      <top style="hair"/>
      <bottom style="medium"/>
    </border>
    <border>
      <left>
        <color indexed="63"/>
      </left>
      <right style="medium"/>
      <top style="hair"/>
      <bottom style="medium"/>
    </border>
    <border diagonalDown="1">
      <left style="medium"/>
      <right style="hair"/>
      <top style="medium"/>
      <bottom style="thin"/>
      <diagonal style="hair"/>
    </border>
    <border>
      <left>
        <color indexed="63"/>
      </left>
      <right style="medium"/>
      <top style="medium"/>
      <bottom style="thin"/>
    </border>
    <border diagonalDown="1">
      <left style="medium"/>
      <right style="hair"/>
      <top>
        <color indexed="63"/>
      </top>
      <bottom style="medium"/>
      <diagonal style="hair"/>
    </border>
    <border>
      <left style="medium"/>
      <right style="thin"/>
      <top style="thin"/>
      <bottom style="thin"/>
    </border>
    <border>
      <left style="thin"/>
      <right>
        <color indexed="63"/>
      </right>
      <top style="thin"/>
      <bottom style="thin"/>
    </border>
    <border>
      <left style="medium"/>
      <right style="thin"/>
      <top>
        <color indexed="63"/>
      </top>
      <bottom style="medium"/>
    </border>
    <border>
      <left>
        <color indexed="63"/>
      </left>
      <right>
        <color indexed="63"/>
      </right>
      <top style="thin"/>
      <bottom style="thin"/>
    </border>
    <border>
      <left>
        <color indexed="63"/>
      </left>
      <right>
        <color indexed="63"/>
      </right>
      <top style="medium"/>
      <bottom style="thin"/>
    </border>
    <border>
      <left style="thin"/>
      <right>
        <color indexed="63"/>
      </right>
      <top style="medium"/>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medium"/>
      <top style="thin"/>
      <bottom style="thin"/>
    </border>
    <border>
      <left style="thin"/>
      <right style="medium"/>
      <top>
        <color indexed="63"/>
      </top>
      <bottom style="thin"/>
    </border>
    <border>
      <left>
        <color indexed="63"/>
      </left>
      <right>
        <color indexed="63"/>
      </right>
      <top>
        <color indexed="63"/>
      </top>
      <bottom style="medium"/>
    </border>
    <border>
      <left style="thin"/>
      <right style="medium"/>
      <top>
        <color indexed="63"/>
      </top>
      <bottom style="medium"/>
    </border>
    <border>
      <left style="thin"/>
      <right style="medium"/>
      <top style="thin"/>
      <bottom>
        <color indexed="63"/>
      </bottom>
    </border>
    <border>
      <left style="hair"/>
      <right style="hair"/>
      <top style="thin"/>
      <bottom>
        <color indexed="63"/>
      </bottom>
    </border>
    <border>
      <left style="hair"/>
      <right style="hair"/>
      <top>
        <color indexed="63"/>
      </top>
      <bottom style="medium"/>
    </border>
    <border>
      <left style="hair"/>
      <right style="medium"/>
      <top style="thin"/>
      <bottom>
        <color indexed="63"/>
      </bottom>
    </border>
    <border>
      <left style="hair"/>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diagonalUp="1">
      <left>
        <color indexed="63"/>
      </left>
      <right>
        <color indexed="63"/>
      </right>
      <top>
        <color indexed="63"/>
      </top>
      <bottom>
        <color indexed="63"/>
      </bottom>
      <diagonal style="medium"/>
    </border>
    <border diagonalUp="1">
      <left>
        <color indexed="63"/>
      </left>
      <right style="medium"/>
      <top style="medium"/>
      <bottom>
        <color indexed="63"/>
      </bottom>
      <diagonal style="medium"/>
    </border>
    <border diagonalUp="1">
      <left style="medium"/>
      <right>
        <color indexed="63"/>
      </right>
      <top>
        <color indexed="63"/>
      </top>
      <bottom>
        <color indexed="63"/>
      </bottom>
      <diagonal style="medium"/>
    </border>
    <border>
      <left style="hair"/>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medium"/>
      <top style="medium"/>
      <bottom>
        <color indexed="63"/>
      </bottom>
    </border>
    <border>
      <left style="thin"/>
      <right style="medium"/>
      <top>
        <color indexed="63"/>
      </top>
      <bottom>
        <color indexed="63"/>
      </bottom>
    </border>
    <border>
      <left style="medium"/>
      <right>
        <color indexed="63"/>
      </right>
      <top style="medium"/>
      <bottom style="thin"/>
    </border>
    <border>
      <left style="thin"/>
      <right style="medium"/>
      <top style="medium"/>
      <bottom>
        <color indexed="63"/>
      </bottom>
    </border>
    <border diagonalUp="1" diagonalDown="1">
      <left style="thin"/>
      <right style="thin"/>
      <top style="thin"/>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thin"/>
      <diagonal style="thin"/>
    </border>
    <border>
      <left style="medium"/>
      <right>
        <color indexed="63"/>
      </right>
      <top style="thin"/>
      <bottom style="medium"/>
    </border>
    <border>
      <left>
        <color indexed="63"/>
      </left>
      <right style="thin"/>
      <top style="thin"/>
      <bottom style="medium"/>
    </border>
    <border>
      <left style="medium"/>
      <right style="hair"/>
      <top style="thin"/>
      <bottom style="hair"/>
    </border>
    <border>
      <left style="medium"/>
      <right style="hair"/>
      <top>
        <color indexed="63"/>
      </top>
      <bottom style="hair"/>
    </border>
    <border>
      <left style="medium"/>
      <right style="hair"/>
      <top style="hair"/>
      <bottom style="hair"/>
    </border>
    <border>
      <left style="medium"/>
      <right style="hair"/>
      <top style="hair"/>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thin"/>
      <top>
        <color indexed="63"/>
      </top>
      <bottom style="hair"/>
    </border>
    <border>
      <left style="hair"/>
      <right style="thin"/>
      <top style="hair"/>
      <bottom style="hair"/>
    </border>
    <border>
      <left style="medium"/>
      <right style="hair"/>
      <top style="medium"/>
      <bottom style="thin"/>
    </border>
    <border>
      <left style="hair"/>
      <right style="thin"/>
      <top style="medium"/>
      <bottom style="thin"/>
    </border>
    <border>
      <left style="medium"/>
      <right style="hair"/>
      <top style="hair"/>
      <bottom style="thin"/>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style="hair"/>
      <right style="thin"/>
      <top style="hair"/>
      <bottom>
        <color indexed="63"/>
      </bottom>
    </border>
    <border diagonalDown="1">
      <left style="medium"/>
      <right>
        <color indexed="63"/>
      </right>
      <top style="medium"/>
      <bottom style="hair"/>
      <diagonal style="hair"/>
    </border>
    <border diagonalDown="1">
      <left>
        <color indexed="63"/>
      </left>
      <right>
        <color indexed="63"/>
      </right>
      <top style="medium"/>
      <bottom style="hair"/>
      <diagonal style="hair"/>
    </border>
    <border diagonalDown="1">
      <left>
        <color indexed="63"/>
      </left>
      <right style="hair"/>
      <top style="medium"/>
      <bottom style="hair"/>
      <diagonal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style="hair"/>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color indexed="63"/>
      </top>
      <bottom>
        <color indexed="63"/>
      </bottom>
    </border>
    <border>
      <left>
        <color indexed="63"/>
      </left>
      <right style="hair"/>
      <top>
        <color indexed="63"/>
      </top>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medium"/>
      <bottom style="thin"/>
    </border>
    <border>
      <left style="medium"/>
      <right>
        <color indexed="63"/>
      </right>
      <top style="thin"/>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lignment/>
      <protection/>
    </xf>
    <xf numFmtId="0" fontId="0" fillId="0" borderId="0">
      <alignment/>
      <protection/>
    </xf>
    <xf numFmtId="0" fontId="5" fillId="0" borderId="0" applyNumberFormat="0" applyFill="0" applyBorder="0" applyAlignment="0" applyProtection="0"/>
    <xf numFmtId="0" fontId="57" fillId="32" borderId="0" applyNumberFormat="0" applyBorder="0" applyAlignment="0" applyProtection="0"/>
  </cellStyleXfs>
  <cellXfs count="543">
    <xf numFmtId="0" fontId="0" fillId="0" borderId="0" xfId="0" applyAlignment="1">
      <alignment vertical="center"/>
    </xf>
    <xf numFmtId="0" fontId="0" fillId="0" borderId="0" xfId="62">
      <alignment/>
      <protection/>
    </xf>
    <xf numFmtId="0" fontId="3" fillId="0" borderId="0" xfId="62" applyFont="1">
      <alignment/>
      <protection/>
    </xf>
    <xf numFmtId="0" fontId="0" fillId="0" borderId="0" xfId="62" applyAlignment="1">
      <alignment horizontal="left" indent="2"/>
      <protection/>
    </xf>
    <xf numFmtId="0" fontId="0" fillId="0" borderId="0" xfId="62" applyFont="1">
      <alignment/>
      <protection/>
    </xf>
    <xf numFmtId="0" fontId="2" fillId="0" borderId="0" xfId="62" applyFont="1">
      <alignment/>
      <protection/>
    </xf>
    <xf numFmtId="0" fontId="6" fillId="0" borderId="0" xfId="62" applyFont="1">
      <alignment/>
      <protection/>
    </xf>
    <xf numFmtId="0" fontId="6" fillId="0" borderId="0" xfId="62" applyFont="1" applyAlignment="1">
      <alignment/>
      <protection/>
    </xf>
    <xf numFmtId="0" fontId="2" fillId="0" borderId="0" xfId="62" applyFont="1" applyAlignment="1">
      <alignment horizontal="left" indent="2"/>
      <protection/>
    </xf>
    <xf numFmtId="0" fontId="8" fillId="0" borderId="0" xfId="62" applyFont="1">
      <alignment/>
      <protection/>
    </xf>
    <xf numFmtId="191" fontId="8" fillId="0" borderId="0" xfId="62" applyNumberFormat="1" applyFont="1">
      <alignment/>
      <protection/>
    </xf>
    <xf numFmtId="0" fontId="8" fillId="0" borderId="0" xfId="62" applyFont="1" applyAlignment="1">
      <alignment horizontal="left"/>
      <protection/>
    </xf>
    <xf numFmtId="191" fontId="2" fillId="0" borderId="0" xfId="62" applyNumberFormat="1" applyFont="1">
      <alignment/>
      <protection/>
    </xf>
    <xf numFmtId="0" fontId="2" fillId="0" borderId="0" xfId="62" applyFont="1" applyAlignment="1">
      <alignment horizontal="left"/>
      <protection/>
    </xf>
    <xf numFmtId="0" fontId="2" fillId="0" borderId="0" xfId="62" applyFont="1" applyBorder="1">
      <alignment/>
      <protection/>
    </xf>
    <xf numFmtId="0" fontId="2"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62" applyAlignment="1">
      <alignment horizontal="left"/>
      <protection/>
    </xf>
    <xf numFmtId="0" fontId="0" fillId="0" borderId="0" xfId="62" applyFont="1" applyAlignment="1">
      <alignment/>
      <protection/>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0" fillId="0" borderId="0" xfId="0" applyAlignment="1">
      <alignment vertical="center"/>
    </xf>
    <xf numFmtId="0" fontId="6" fillId="0" borderId="0" xfId="62" applyFont="1" applyAlignment="1">
      <alignment horizontal="right"/>
      <protection/>
    </xf>
    <xf numFmtId="0" fontId="0" fillId="0" borderId="0" xfId="0" applyFont="1" applyAlignment="1">
      <alignment horizontal="right" vertical="center"/>
    </xf>
    <xf numFmtId="0" fontId="2" fillId="0" borderId="0" xfId="0" applyFont="1" applyBorder="1" applyAlignment="1">
      <alignment vertical="center"/>
    </xf>
    <xf numFmtId="49" fontId="2" fillId="0" borderId="0" xfId="0" applyNumberFormat="1" applyFont="1" applyAlignment="1">
      <alignment horizontal="right" vertical="center"/>
    </xf>
    <xf numFmtId="49" fontId="0" fillId="0" borderId="0" xfId="0" applyNumberFormat="1" applyFont="1" applyAlignment="1">
      <alignment horizontal="right" vertical="center"/>
    </xf>
    <xf numFmtId="0" fontId="0" fillId="0" borderId="0" xfId="0" applyFont="1" applyAlignment="1">
      <alignment vertical="center"/>
    </xf>
    <xf numFmtId="49" fontId="0" fillId="0" borderId="0" xfId="0" applyNumberFormat="1" applyAlignment="1">
      <alignment vertical="center"/>
    </xf>
    <xf numFmtId="0" fontId="2" fillId="0" borderId="0" xfId="0" applyFont="1" applyAlignment="1">
      <alignment vertical="center"/>
    </xf>
    <xf numFmtId="0" fontId="0" fillId="0" borderId="0" xfId="0" applyBorder="1" applyAlignment="1">
      <alignment vertical="center"/>
    </xf>
    <xf numFmtId="178" fontId="2" fillId="0" borderId="0" xfId="62" applyNumberFormat="1" applyFont="1">
      <alignment/>
      <protection/>
    </xf>
    <xf numFmtId="177" fontId="2" fillId="0" borderId="0" xfId="0" applyNumberFormat="1" applyFont="1" applyAlignment="1">
      <alignment vertical="center"/>
    </xf>
    <xf numFmtId="191" fontId="2" fillId="0" borderId="0" xfId="0" applyNumberFormat="1" applyFont="1" applyAlignment="1">
      <alignment vertical="center"/>
    </xf>
    <xf numFmtId="0" fontId="13" fillId="33" borderId="12" xfId="61" applyFont="1" applyFill="1" applyBorder="1" applyAlignment="1" applyProtection="1">
      <alignment horizontal="center" vertical="center" wrapText="1"/>
      <protection/>
    </xf>
    <xf numFmtId="0" fontId="0" fillId="0" borderId="0" xfId="62" applyAlignment="1">
      <alignment horizontal="right"/>
      <protection/>
    </xf>
    <xf numFmtId="0" fontId="10" fillId="0" borderId="0" xfId="62" applyFont="1">
      <alignment/>
      <protection/>
    </xf>
    <xf numFmtId="189" fontId="0" fillId="0" borderId="13" xfId="62" applyNumberFormat="1" applyFont="1" applyBorder="1">
      <alignment/>
      <protection/>
    </xf>
    <xf numFmtId="0" fontId="0" fillId="0" borderId="13" xfId="62" applyFont="1" applyBorder="1" applyAlignment="1">
      <alignment horizontal="right"/>
      <protection/>
    </xf>
    <xf numFmtId="0" fontId="0" fillId="0" borderId="13" xfId="62" applyFont="1" applyBorder="1">
      <alignment/>
      <protection/>
    </xf>
    <xf numFmtId="0" fontId="0" fillId="0" borderId="0" xfId="62" applyAlignment="1">
      <alignment/>
      <protection/>
    </xf>
    <xf numFmtId="0" fontId="13" fillId="33" borderId="14" xfId="61" applyFont="1" applyFill="1" applyBorder="1" applyAlignment="1" applyProtection="1">
      <alignment horizontal="center" vertical="center" wrapText="1"/>
      <protection/>
    </xf>
    <xf numFmtId="0" fontId="13" fillId="33" borderId="15" xfId="61" applyFont="1" applyFill="1" applyBorder="1" applyAlignment="1" applyProtection="1">
      <alignment horizontal="center" vertical="center" wrapText="1"/>
      <protection/>
    </xf>
    <xf numFmtId="0" fontId="13" fillId="33" borderId="16" xfId="61" applyFont="1" applyFill="1" applyBorder="1" applyAlignment="1" applyProtection="1">
      <alignment horizontal="center" vertical="center" wrapText="1"/>
      <protection/>
    </xf>
    <xf numFmtId="0" fontId="13" fillId="33" borderId="17" xfId="61" applyFont="1" applyFill="1" applyBorder="1" applyAlignment="1" applyProtection="1">
      <alignment vertical="center" wrapText="1"/>
      <protection locked="0"/>
    </xf>
    <xf numFmtId="179" fontId="17" fillId="0" borderId="18" xfId="61" applyNumberFormat="1" applyFont="1" applyFill="1" applyBorder="1" applyAlignment="1" applyProtection="1">
      <alignment horizontal="center" vertical="center"/>
      <protection locked="0"/>
    </xf>
    <xf numFmtId="178" fontId="17" fillId="0" borderId="19" xfId="61" applyNumberFormat="1" applyFont="1" applyFill="1" applyBorder="1" applyAlignment="1" applyProtection="1">
      <alignment vertical="center" shrinkToFit="1"/>
      <protection locked="0"/>
    </xf>
    <xf numFmtId="0" fontId="13" fillId="33" borderId="20" xfId="61" applyFont="1" applyFill="1" applyBorder="1" applyAlignment="1" applyProtection="1">
      <alignment vertical="center" wrapText="1"/>
      <protection locked="0"/>
    </xf>
    <xf numFmtId="179" fontId="17" fillId="0" borderId="21" xfId="61" applyNumberFormat="1" applyFont="1" applyFill="1" applyBorder="1" applyAlignment="1" applyProtection="1">
      <alignment horizontal="center" vertical="center"/>
      <protection locked="0"/>
    </xf>
    <xf numFmtId="178" fontId="17" fillId="0" borderId="22" xfId="61" applyNumberFormat="1" applyFont="1" applyFill="1" applyBorder="1" applyAlignment="1" applyProtection="1">
      <alignment vertical="center" shrinkToFit="1"/>
      <protection locked="0"/>
    </xf>
    <xf numFmtId="178" fontId="17" fillId="0" borderId="23" xfId="61" applyNumberFormat="1" applyFont="1" applyFill="1" applyBorder="1" applyAlignment="1" applyProtection="1">
      <alignment vertical="center" shrinkToFit="1"/>
      <protection locked="0"/>
    </xf>
    <xf numFmtId="0" fontId="13" fillId="33" borderId="24" xfId="61" applyFont="1" applyFill="1" applyBorder="1" applyAlignment="1" applyProtection="1">
      <alignment vertical="center" wrapText="1"/>
      <protection locked="0"/>
    </xf>
    <xf numFmtId="179" fontId="17" fillId="0" borderId="25" xfId="61" applyNumberFormat="1" applyFont="1" applyFill="1" applyBorder="1" applyAlignment="1" applyProtection="1">
      <alignment horizontal="center" vertical="center"/>
      <protection locked="0"/>
    </xf>
    <xf numFmtId="0" fontId="13" fillId="33" borderId="26" xfId="61" applyFont="1" applyFill="1" applyBorder="1" applyAlignment="1" applyProtection="1">
      <alignment vertical="center" wrapText="1"/>
      <protection locked="0"/>
    </xf>
    <xf numFmtId="179" fontId="17" fillId="0" borderId="27" xfId="61" applyNumberFormat="1" applyFont="1" applyFill="1" applyBorder="1" applyAlignment="1" applyProtection="1">
      <alignment horizontal="center" vertical="center"/>
      <protection locked="0"/>
    </xf>
    <xf numFmtId="0" fontId="13" fillId="33" borderId="28" xfId="61" applyFont="1" applyFill="1" applyBorder="1" applyAlignment="1" applyProtection="1">
      <alignment vertical="center" wrapText="1"/>
      <protection locked="0"/>
    </xf>
    <xf numFmtId="179" fontId="17" fillId="0" borderId="29" xfId="61" applyNumberFormat="1" applyFont="1" applyFill="1" applyBorder="1" applyAlignment="1" applyProtection="1">
      <alignment horizontal="center" vertical="center"/>
      <protection locked="0"/>
    </xf>
    <xf numFmtId="178" fontId="17" fillId="0" borderId="30" xfId="61" applyNumberFormat="1" applyFont="1" applyFill="1" applyBorder="1" applyAlignment="1" applyProtection="1">
      <alignment vertical="center" shrinkToFit="1"/>
      <protection locked="0"/>
    </xf>
    <xf numFmtId="178" fontId="17" fillId="0" borderId="31" xfId="61" applyNumberFormat="1" applyFont="1" applyFill="1" applyBorder="1" applyAlignment="1" applyProtection="1">
      <alignment vertical="center" shrinkToFit="1"/>
      <protection locked="0"/>
    </xf>
    <xf numFmtId="0" fontId="13" fillId="33" borderId="32" xfId="61" applyFont="1" applyFill="1" applyBorder="1" applyAlignment="1" applyProtection="1">
      <alignment vertical="center" wrapText="1"/>
      <protection locked="0"/>
    </xf>
    <xf numFmtId="179" fontId="17" fillId="0" borderId="33" xfId="61" applyNumberFormat="1" applyFont="1" applyFill="1" applyBorder="1" applyAlignment="1" applyProtection="1">
      <alignment horizontal="center" vertical="center"/>
      <protection locked="0"/>
    </xf>
    <xf numFmtId="178" fontId="17" fillId="0" borderId="34" xfId="61" applyNumberFormat="1" applyFont="1" applyFill="1" applyBorder="1" applyAlignment="1" applyProtection="1">
      <alignment vertical="center" shrinkToFit="1"/>
      <protection locked="0"/>
    </xf>
    <xf numFmtId="178" fontId="17" fillId="0" borderId="35" xfId="61" applyNumberFormat="1" applyFont="1" applyFill="1" applyBorder="1" applyAlignment="1" applyProtection="1">
      <alignment vertical="center" shrinkToFit="1"/>
      <protection locked="0"/>
    </xf>
    <xf numFmtId="0" fontId="2" fillId="0" borderId="36" xfId="62" applyFont="1" applyBorder="1" applyAlignment="1">
      <alignment horizontal="right" vertical="center"/>
      <protection/>
    </xf>
    <xf numFmtId="178" fontId="17" fillId="0" borderId="12" xfId="62" applyNumberFormat="1" applyFont="1" applyBorder="1" applyAlignment="1">
      <alignment vertical="center" shrinkToFit="1"/>
      <protection/>
    </xf>
    <xf numFmtId="178" fontId="17" fillId="0" borderId="37" xfId="62" applyNumberFormat="1" applyFont="1" applyBorder="1" applyAlignment="1">
      <alignment vertical="center" shrinkToFit="1"/>
      <protection/>
    </xf>
    <xf numFmtId="0" fontId="2" fillId="0" borderId="38" xfId="62" applyFont="1" applyBorder="1" applyAlignment="1">
      <alignment horizontal="right" vertical="center"/>
      <protection/>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right" vertical="center"/>
    </xf>
    <xf numFmtId="0" fontId="17" fillId="0" borderId="0" xfId="0" applyFont="1" applyBorder="1" applyAlignment="1">
      <alignment vertical="center" wrapText="1"/>
    </xf>
    <xf numFmtId="0" fontId="17" fillId="0" borderId="39" xfId="0" applyFont="1" applyBorder="1" applyAlignment="1" applyProtection="1">
      <alignment horizontal="right" vertical="center"/>
      <protection locked="0"/>
    </xf>
    <xf numFmtId="0" fontId="17" fillId="0" borderId="39" xfId="0" applyFont="1" applyBorder="1" applyAlignment="1" applyProtection="1">
      <alignment vertical="center"/>
      <protection locked="0"/>
    </xf>
    <xf numFmtId="0" fontId="17" fillId="0" borderId="39" xfId="0" applyFont="1" applyBorder="1" applyAlignment="1">
      <alignment horizontal="center" vertical="center"/>
    </xf>
    <xf numFmtId="0" fontId="20"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0" xfId="0" applyFont="1" applyAlignment="1">
      <alignment vertical="center"/>
    </xf>
    <xf numFmtId="178" fontId="20" fillId="0" borderId="10" xfId="0" applyNumberFormat="1" applyFont="1" applyBorder="1" applyAlignment="1" applyProtection="1">
      <alignment vertical="center" shrinkToFit="1"/>
      <protection locked="0"/>
    </xf>
    <xf numFmtId="178" fontId="20" fillId="0" borderId="42" xfId="0" applyNumberFormat="1" applyFont="1" applyBorder="1" applyAlignment="1">
      <alignment vertical="center" shrinkToFit="1"/>
    </xf>
    <xf numFmtId="0" fontId="19" fillId="0" borderId="43" xfId="0" applyFont="1" applyBorder="1" applyAlignment="1">
      <alignment vertical="center"/>
    </xf>
    <xf numFmtId="0" fontId="17" fillId="0" borderId="14"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9" fillId="0" borderId="0" xfId="0" applyFont="1" applyBorder="1" applyAlignment="1">
      <alignment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20" fillId="0" borderId="10" xfId="0" applyFont="1" applyBorder="1" applyAlignment="1">
      <alignment horizontal="center" vertical="center"/>
    </xf>
    <xf numFmtId="0" fontId="17" fillId="0" borderId="10" xfId="0" applyFont="1" applyBorder="1" applyAlignment="1">
      <alignment horizontal="center" vertical="center"/>
    </xf>
    <xf numFmtId="0" fontId="19" fillId="0" borderId="0" xfId="0" applyFont="1" applyBorder="1" applyAlignment="1">
      <alignment vertical="center" wrapText="1"/>
    </xf>
    <xf numFmtId="0" fontId="17" fillId="0" borderId="49" xfId="0" applyFont="1" applyBorder="1" applyAlignment="1">
      <alignment vertical="center"/>
    </xf>
    <xf numFmtId="0" fontId="17" fillId="0" borderId="50" xfId="0" applyFont="1" applyBorder="1" applyAlignment="1">
      <alignment vertical="center"/>
    </xf>
    <xf numFmtId="0" fontId="19" fillId="0" borderId="51" xfId="0" applyFont="1" applyBorder="1" applyAlignment="1">
      <alignment vertical="center"/>
    </xf>
    <xf numFmtId="0" fontId="17" fillId="0" borderId="11" xfId="0" applyFont="1" applyBorder="1" applyAlignment="1">
      <alignment horizontal="center" vertical="center"/>
    </xf>
    <xf numFmtId="0" fontId="17" fillId="0" borderId="52" xfId="0" applyFont="1" applyBorder="1" applyAlignment="1">
      <alignment vertical="center"/>
    </xf>
    <xf numFmtId="0" fontId="17"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Continuous" vertical="center"/>
    </xf>
    <xf numFmtId="0" fontId="19" fillId="0" borderId="0" xfId="0" applyFont="1" applyAlignment="1">
      <alignment horizontal="centerContinuous" vertical="center"/>
    </xf>
    <xf numFmtId="0" fontId="17" fillId="0" borderId="53" xfId="0" applyFont="1" applyBorder="1" applyAlignment="1">
      <alignment horizontal="left" vertical="center"/>
    </xf>
    <xf numFmtId="0" fontId="20" fillId="0" borderId="46" xfId="0" applyFont="1" applyBorder="1" applyAlignment="1">
      <alignment horizontal="center" vertical="center"/>
    </xf>
    <xf numFmtId="0" fontId="17" fillId="0" borderId="53" xfId="0" applyFont="1" applyBorder="1" applyAlignment="1">
      <alignment vertical="center"/>
    </xf>
    <xf numFmtId="0" fontId="17" fillId="0" borderId="49" xfId="0" applyFont="1" applyBorder="1" applyAlignment="1">
      <alignment vertical="center"/>
    </xf>
    <xf numFmtId="178" fontId="17" fillId="0" borderId="54" xfId="61" applyNumberFormat="1" applyFont="1" applyFill="1" applyBorder="1" applyAlignment="1" applyProtection="1">
      <alignment vertical="center" shrinkToFit="1"/>
      <protection locked="0"/>
    </xf>
    <xf numFmtId="177" fontId="17" fillId="0" borderId="55" xfId="62" applyNumberFormat="1" applyFont="1" applyBorder="1" applyAlignment="1">
      <alignment vertical="center" shrinkToFit="1"/>
      <protection/>
    </xf>
    <xf numFmtId="0" fontId="2" fillId="0" borderId="0" xfId="62" applyNumberFormat="1" applyFont="1" applyProtection="1">
      <alignment/>
      <protection locked="0"/>
    </xf>
    <xf numFmtId="0" fontId="0" fillId="0" borderId="0" xfId="0" applyFill="1" applyAlignment="1">
      <alignment vertical="center"/>
    </xf>
    <xf numFmtId="0" fontId="9" fillId="0" borderId="0" xfId="0" applyFont="1" applyFill="1" applyAlignment="1">
      <alignment vertical="center"/>
    </xf>
    <xf numFmtId="0" fontId="2" fillId="0" borderId="0" xfId="0" applyFont="1" applyFill="1" applyAlignment="1">
      <alignment vertical="center"/>
    </xf>
    <xf numFmtId="211" fontId="17" fillId="0" borderId="42" xfId="61" applyNumberFormat="1" applyFont="1" applyFill="1" applyBorder="1" applyAlignment="1" applyProtection="1">
      <alignment vertical="center" shrinkToFit="1"/>
      <protection locked="0"/>
    </xf>
    <xf numFmtId="0" fontId="0" fillId="0" borderId="0" xfId="0" applyBorder="1" applyAlignment="1">
      <alignment vertical="center"/>
    </xf>
    <xf numFmtId="177" fontId="2" fillId="0" borderId="0" xfId="62" applyNumberFormat="1" applyFont="1">
      <alignment/>
      <protection/>
    </xf>
    <xf numFmtId="0" fontId="0" fillId="0" borderId="0" xfId="0" applyBorder="1" applyAlignment="1">
      <alignment vertical="center" wrapText="1"/>
    </xf>
    <xf numFmtId="176" fontId="12" fillId="0" borderId="0" xfId="0" applyNumberFormat="1" applyFont="1" applyBorder="1" applyAlignment="1">
      <alignment horizontal="center" vertical="center"/>
    </xf>
    <xf numFmtId="190" fontId="0" fillId="0" borderId="0" xfId="62" applyNumberFormat="1" applyFill="1" applyBorder="1" applyAlignment="1">
      <alignment horizontal="center" vertical="center" shrinkToFit="1"/>
      <protection/>
    </xf>
    <xf numFmtId="0" fontId="0" fillId="0" borderId="0" xfId="62" applyFont="1" applyFill="1" applyBorder="1" applyAlignment="1">
      <alignment horizontal="center" vertical="center" wrapText="1"/>
      <protection/>
    </xf>
    <xf numFmtId="0" fontId="2" fillId="0" borderId="42" xfId="0" applyFont="1" applyBorder="1" applyAlignment="1">
      <alignment horizontal="center" vertical="center"/>
    </xf>
    <xf numFmtId="0" fontId="2" fillId="0" borderId="0" xfId="0" applyFont="1" applyAlignment="1">
      <alignment horizontal="center" vertical="center"/>
    </xf>
    <xf numFmtId="182" fontId="2" fillId="0" borderId="0" xfId="0" applyNumberFormat="1" applyFont="1" applyAlignment="1">
      <alignment vertical="center"/>
    </xf>
    <xf numFmtId="182" fontId="2" fillId="0" borderId="0" xfId="0" applyNumberFormat="1" applyFont="1" applyAlignment="1">
      <alignment horizontal="center" vertical="center"/>
    </xf>
    <xf numFmtId="0" fontId="2" fillId="0" borderId="0" xfId="0" applyFont="1" applyAlignment="1">
      <alignment horizontal="right" vertical="center"/>
    </xf>
    <xf numFmtId="0" fontId="8" fillId="0" borderId="14" xfId="0" applyFont="1" applyBorder="1" applyAlignment="1">
      <alignment horizontal="center" vertical="center"/>
    </xf>
    <xf numFmtId="178" fontId="17" fillId="0" borderId="56" xfId="61" applyNumberFormat="1" applyFont="1" applyFill="1" applyBorder="1" applyAlignment="1" applyProtection="1">
      <alignment vertical="center" shrinkToFit="1"/>
      <protection locked="0"/>
    </xf>
    <xf numFmtId="178" fontId="17" fillId="0" borderId="57" xfId="61" applyNumberFormat="1" applyFont="1" applyFill="1" applyBorder="1" applyAlignment="1" applyProtection="1">
      <alignment vertical="center" shrinkToFit="1"/>
      <protection locked="0"/>
    </xf>
    <xf numFmtId="0" fontId="0" fillId="0" borderId="58" xfId="0" applyBorder="1" applyAlignment="1">
      <alignment vertical="center"/>
    </xf>
    <xf numFmtId="0" fontId="0" fillId="0" borderId="59" xfId="0" applyBorder="1" applyAlignment="1">
      <alignment vertical="center"/>
    </xf>
    <xf numFmtId="0" fontId="0" fillId="0" borderId="51" xfId="0" applyBorder="1" applyAlignment="1">
      <alignment vertical="center"/>
    </xf>
    <xf numFmtId="0" fontId="0" fillId="0" borderId="60" xfId="0" applyBorder="1" applyAlignment="1">
      <alignment vertical="center"/>
    </xf>
    <xf numFmtId="0" fontId="0" fillId="0" borderId="0" xfId="0" applyFill="1" applyBorder="1" applyAlignment="1">
      <alignment vertical="center"/>
    </xf>
    <xf numFmtId="0" fontId="0" fillId="34" borderId="0" xfId="0" applyFill="1" applyBorder="1" applyAlignment="1">
      <alignment vertical="center"/>
    </xf>
    <xf numFmtId="0" fontId="0" fillId="34" borderId="60" xfId="0" applyFill="1" applyBorder="1" applyAlignment="1">
      <alignment vertical="center"/>
    </xf>
    <xf numFmtId="0" fontId="0" fillId="34" borderId="51" xfId="0" applyFill="1" applyBorder="1" applyAlignment="1">
      <alignment vertical="center"/>
    </xf>
    <xf numFmtId="0" fontId="0" fillId="34" borderId="61" xfId="0" applyFill="1" applyBorder="1" applyAlignment="1">
      <alignmen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64" xfId="0" applyFill="1" applyBorder="1" applyAlignment="1">
      <alignment vertical="center"/>
    </xf>
    <xf numFmtId="0" fontId="0" fillId="34" borderId="65" xfId="0" applyFill="1" applyBorder="1" applyAlignment="1">
      <alignment vertical="center"/>
    </xf>
    <xf numFmtId="0" fontId="0" fillId="34" borderId="66" xfId="0" applyFill="1" applyBorder="1" applyAlignment="1">
      <alignment vertical="center"/>
    </xf>
    <xf numFmtId="0" fontId="0" fillId="35" borderId="58" xfId="0" applyFill="1" applyBorder="1" applyAlignment="1">
      <alignment vertical="center"/>
    </xf>
    <xf numFmtId="0" fontId="0" fillId="35" borderId="0" xfId="0" applyFill="1" applyBorder="1" applyAlignment="1">
      <alignment vertical="center"/>
    </xf>
    <xf numFmtId="0" fontId="0" fillId="35" borderId="60" xfId="0" applyFill="1" applyBorder="1" applyAlignment="1">
      <alignment vertical="center"/>
    </xf>
    <xf numFmtId="0" fontId="0" fillId="35" borderId="59" xfId="0" applyFill="1" applyBorder="1" applyAlignment="1">
      <alignment vertical="center"/>
    </xf>
    <xf numFmtId="0" fontId="0" fillId="35" borderId="51" xfId="0" applyFill="1" applyBorder="1" applyAlignment="1">
      <alignment vertical="center"/>
    </xf>
    <xf numFmtId="0" fontId="0" fillId="34" borderId="67" xfId="0" applyFill="1" applyBorder="1" applyAlignment="1">
      <alignment vertical="center"/>
    </xf>
    <xf numFmtId="0" fontId="0" fillId="34" borderId="58" xfId="0" applyFill="1" applyBorder="1" applyAlignment="1">
      <alignment vertical="center"/>
    </xf>
    <xf numFmtId="0" fontId="0" fillId="34" borderId="68" xfId="0" applyFill="1" applyBorder="1" applyAlignment="1">
      <alignment vertical="center"/>
    </xf>
    <xf numFmtId="0" fontId="0" fillId="34" borderId="13" xfId="0" applyFill="1" applyBorder="1" applyAlignment="1">
      <alignment vertical="center"/>
    </xf>
    <xf numFmtId="0" fontId="0" fillId="34" borderId="48" xfId="0" applyFill="1" applyBorder="1" applyAlignment="1">
      <alignment vertical="center"/>
    </xf>
    <xf numFmtId="0" fontId="0" fillId="34" borderId="69" xfId="0" applyFill="1" applyBorder="1" applyAlignment="1">
      <alignment vertical="center"/>
    </xf>
    <xf numFmtId="0" fontId="0" fillId="34" borderId="70" xfId="0" applyFill="1" applyBorder="1" applyAlignment="1">
      <alignment vertical="center"/>
    </xf>
    <xf numFmtId="0" fontId="0" fillId="34" borderId="71" xfId="0" applyFill="1" applyBorder="1" applyAlignment="1">
      <alignment vertical="center"/>
    </xf>
    <xf numFmtId="0" fontId="0" fillId="34" borderId="59" xfId="0" applyFill="1" applyBorder="1" applyAlignment="1">
      <alignment vertical="center"/>
    </xf>
    <xf numFmtId="0" fontId="0" fillId="36" borderId="65" xfId="0" applyFill="1" applyBorder="1" applyAlignment="1">
      <alignment vertical="center"/>
    </xf>
    <xf numFmtId="0" fontId="0" fillId="36" borderId="70" xfId="0" applyFill="1" applyBorder="1" applyAlignment="1">
      <alignment vertical="center"/>
    </xf>
    <xf numFmtId="0" fontId="0" fillId="36" borderId="66" xfId="0" applyFill="1" applyBorder="1" applyAlignment="1">
      <alignment vertical="center"/>
    </xf>
    <xf numFmtId="0" fontId="0" fillId="36" borderId="72" xfId="0" applyFill="1" applyBorder="1" applyAlignment="1">
      <alignment vertical="center"/>
    </xf>
    <xf numFmtId="0" fontId="0" fillId="0" borderId="60" xfId="0" applyFill="1" applyBorder="1" applyAlignment="1">
      <alignment vertical="center"/>
    </xf>
    <xf numFmtId="0" fontId="0" fillId="0" borderId="58" xfId="0" applyFill="1" applyBorder="1" applyAlignment="1">
      <alignment vertical="center"/>
    </xf>
    <xf numFmtId="0" fontId="0" fillId="35" borderId="13" xfId="0" applyFill="1" applyBorder="1" applyAlignment="1">
      <alignment vertical="center"/>
    </xf>
    <xf numFmtId="0" fontId="0" fillId="35" borderId="69" xfId="0" applyFill="1" applyBorder="1" applyAlignment="1">
      <alignment vertical="center"/>
    </xf>
    <xf numFmtId="0" fontId="0" fillId="34" borderId="0" xfId="0" applyFill="1" applyAlignment="1">
      <alignment vertical="center"/>
    </xf>
    <xf numFmtId="0" fontId="0" fillId="35" borderId="0" xfId="0" applyFill="1" applyAlignment="1">
      <alignment vertical="center"/>
    </xf>
    <xf numFmtId="0" fontId="22" fillId="0" borderId="0" xfId="0" applyFont="1" applyAlignment="1">
      <alignment vertical="center"/>
    </xf>
    <xf numFmtId="0" fontId="2" fillId="0" borderId="0" xfId="0" applyFont="1" applyAlignment="1">
      <alignment horizontal="left" vertical="center"/>
    </xf>
    <xf numFmtId="0" fontId="0" fillId="0" borderId="51" xfId="0" applyFill="1" applyBorder="1" applyAlignment="1">
      <alignment vertical="center"/>
    </xf>
    <xf numFmtId="176" fontId="2" fillId="0" borderId="0" xfId="0" applyNumberFormat="1" applyFont="1" applyAlignment="1">
      <alignment horizontal="left" vertical="center"/>
    </xf>
    <xf numFmtId="0" fontId="2" fillId="0" borderId="0" xfId="0" applyFont="1" applyAlignment="1" quotePrefix="1">
      <alignment horizontal="center" vertical="center"/>
    </xf>
    <xf numFmtId="0" fontId="2" fillId="0" borderId="0" xfId="0" applyFont="1" applyAlignment="1">
      <alignment vertical="center" wrapText="1"/>
    </xf>
    <xf numFmtId="0" fontId="2" fillId="0" borderId="0" xfId="0" applyFont="1" applyAlignment="1">
      <alignment/>
    </xf>
    <xf numFmtId="178" fontId="23" fillId="0" borderId="10" xfId="0" applyNumberFormat="1" applyFont="1" applyBorder="1" applyAlignment="1" applyProtection="1">
      <alignment vertical="center" shrinkToFit="1"/>
      <protection locked="0"/>
    </xf>
    <xf numFmtId="178" fontId="23" fillId="0" borderId="49" xfId="0" applyNumberFormat="1" applyFont="1" applyBorder="1" applyAlignment="1" applyProtection="1">
      <alignment vertical="center" shrinkToFit="1"/>
      <protection locked="0"/>
    </xf>
    <xf numFmtId="178" fontId="20" fillId="0" borderId="10" xfId="0" applyNumberFormat="1" applyFont="1" applyBorder="1" applyAlignment="1">
      <alignment vertical="center" shrinkToFit="1"/>
    </xf>
    <xf numFmtId="178" fontId="20" fillId="0" borderId="73" xfId="0" applyNumberFormat="1" applyFont="1" applyBorder="1" applyAlignment="1">
      <alignment vertical="center" shrinkToFit="1"/>
    </xf>
    <xf numFmtId="178" fontId="20" fillId="0" borderId="74" xfId="0" applyNumberFormat="1" applyFont="1" applyBorder="1" applyAlignment="1">
      <alignment vertical="center" shrinkToFit="1"/>
    </xf>
    <xf numFmtId="178" fontId="23" fillId="0" borderId="0" xfId="0" applyNumberFormat="1" applyFont="1" applyAlignment="1" applyProtection="1">
      <alignment vertical="center" shrinkToFit="1"/>
      <protection locked="0"/>
    </xf>
    <xf numFmtId="178" fontId="20" fillId="0" borderId="10" xfId="0" applyNumberFormat="1" applyFont="1" applyBorder="1" applyAlignment="1">
      <alignment vertical="center"/>
    </xf>
    <xf numFmtId="178" fontId="20" fillId="0" borderId="10" xfId="0" applyNumberFormat="1" applyFont="1" applyBorder="1" applyAlignment="1">
      <alignment vertical="center"/>
    </xf>
    <xf numFmtId="178" fontId="20" fillId="0" borderId="46" xfId="0" applyNumberFormat="1" applyFont="1" applyBorder="1" applyAlignment="1">
      <alignment vertical="center"/>
    </xf>
    <xf numFmtId="178" fontId="20" fillId="0" borderId="40" xfId="0" applyNumberFormat="1" applyFont="1" applyBorder="1" applyAlignment="1">
      <alignment vertical="center"/>
    </xf>
    <xf numFmtId="178" fontId="20" fillId="0" borderId="45" xfId="0" applyNumberFormat="1" applyFont="1" applyBorder="1" applyAlignment="1">
      <alignment vertical="center"/>
    </xf>
    <xf numFmtId="178" fontId="20" fillId="0" borderId="66" xfId="0" applyNumberFormat="1" applyFont="1" applyBorder="1" applyAlignment="1">
      <alignment vertical="center"/>
    </xf>
    <xf numFmtId="0" fontId="0" fillId="0" borderId="0" xfId="0" applyAlignment="1">
      <alignment vertical="top" wrapText="1"/>
    </xf>
    <xf numFmtId="49" fontId="0" fillId="0" borderId="0" xfId="0" applyNumberFormat="1" applyAlignment="1">
      <alignment horizontal="left" vertical="center"/>
    </xf>
    <xf numFmtId="0" fontId="7" fillId="0" borderId="0" xfId="0" applyFont="1" applyAlignment="1">
      <alignment horizontal="center" vertical="center"/>
    </xf>
    <xf numFmtId="0" fontId="2" fillId="0" borderId="0" xfId="62" applyFont="1" applyAlignment="1">
      <alignment vertical="center"/>
      <protection/>
    </xf>
    <xf numFmtId="0" fontId="0" fillId="0" borderId="0" xfId="62" applyFont="1" applyAlignment="1">
      <alignment vertical="center"/>
      <protection/>
    </xf>
    <xf numFmtId="0" fontId="12" fillId="0" borderId="0" xfId="0" applyFont="1" applyAlignment="1">
      <alignment vertical="center"/>
    </xf>
    <xf numFmtId="0" fontId="0" fillId="0" borderId="0" xfId="0" applyAlignment="1">
      <alignment horizontal="center" vertical="center"/>
    </xf>
    <xf numFmtId="0" fontId="11" fillId="0" borderId="0" xfId="0" applyFont="1" applyAlignment="1" applyProtection="1">
      <alignment vertical="center"/>
      <protection locked="0"/>
    </xf>
    <xf numFmtId="0" fontId="8" fillId="0" borderId="0" xfId="0" applyFont="1" applyAlignment="1">
      <alignment vertical="center"/>
    </xf>
    <xf numFmtId="0" fontId="2" fillId="0" borderId="0" xfId="0" applyFont="1" applyAlignment="1" applyProtection="1">
      <alignment vertical="center"/>
      <protection locked="0"/>
    </xf>
    <xf numFmtId="176" fontId="2" fillId="0" borderId="0" xfId="0" applyNumberFormat="1" applyFont="1" applyAlignment="1">
      <alignment horizontal="center" vertical="center"/>
    </xf>
    <xf numFmtId="191" fontId="2" fillId="0" borderId="0" xfId="0" applyNumberFormat="1" applyFont="1" applyAlignment="1">
      <alignment horizontal="center" vertical="center"/>
    </xf>
    <xf numFmtId="191" fontId="2" fillId="0" borderId="0" xfId="0" applyNumberFormat="1" applyFont="1" applyAlignment="1">
      <alignment horizontal="left" vertical="center"/>
    </xf>
    <xf numFmtId="0" fontId="8" fillId="0" borderId="0" xfId="0" applyFont="1" applyAlignment="1">
      <alignment horizontal="center" vertical="center"/>
    </xf>
    <xf numFmtId="176" fontId="0" fillId="0" borderId="0" xfId="0" applyNumberFormat="1" applyAlignment="1">
      <alignment horizontal="center" vertical="center"/>
    </xf>
    <xf numFmtId="0" fontId="0" fillId="37" borderId="13" xfId="0" applyFill="1" applyBorder="1" applyAlignment="1">
      <alignment vertical="center"/>
    </xf>
    <xf numFmtId="0" fontId="0" fillId="37" borderId="70" xfId="0" applyFill="1" applyBorder="1" applyAlignment="1">
      <alignment vertical="center"/>
    </xf>
    <xf numFmtId="0" fontId="0" fillId="37" borderId="65" xfId="0" applyFill="1" applyBorder="1" applyAlignment="1">
      <alignment vertical="center"/>
    </xf>
    <xf numFmtId="0" fontId="0" fillId="37" borderId="0" xfId="0" applyFill="1" applyBorder="1" applyAlignment="1">
      <alignment vertical="center"/>
    </xf>
    <xf numFmtId="0" fontId="0" fillId="0" borderId="75" xfId="0" applyFill="1" applyBorder="1" applyAlignment="1">
      <alignment vertical="center"/>
    </xf>
    <xf numFmtId="0" fontId="0" fillId="0" borderId="76" xfId="0" applyFill="1" applyBorder="1" applyAlignment="1">
      <alignment vertical="center"/>
    </xf>
    <xf numFmtId="0" fontId="0" fillId="0" borderId="0" xfId="0" applyFill="1" applyBorder="1" applyAlignment="1">
      <alignment vertical="center" textRotation="90"/>
    </xf>
    <xf numFmtId="0" fontId="0" fillId="0" borderId="58" xfId="0" applyBorder="1" applyAlignment="1">
      <alignment vertical="center" textRotation="90"/>
    </xf>
    <xf numFmtId="0" fontId="0" fillId="0" borderId="77" xfId="0" applyFill="1" applyBorder="1" applyAlignment="1">
      <alignment vertical="center"/>
    </xf>
    <xf numFmtId="0" fontId="0" fillId="0" borderId="78" xfId="0" applyBorder="1" applyAlignment="1">
      <alignment vertical="center"/>
    </xf>
    <xf numFmtId="0" fontId="0" fillId="0" borderId="77" xfId="0" applyFill="1" applyBorder="1" applyAlignment="1">
      <alignment vertical="center" textRotation="90"/>
    </xf>
    <xf numFmtId="0" fontId="0" fillId="0" borderId="58" xfId="0" applyFill="1" applyBorder="1" applyAlignment="1">
      <alignment vertical="center" textRotation="90"/>
    </xf>
    <xf numFmtId="0" fontId="0" fillId="0" borderId="77" xfId="0" applyBorder="1" applyAlignment="1">
      <alignment vertical="center"/>
    </xf>
    <xf numFmtId="0" fontId="0" fillId="0" borderId="79" xfId="0" applyBorder="1" applyAlignment="1">
      <alignment vertical="center"/>
    </xf>
    <xf numFmtId="0" fontId="0" fillId="0" borderId="0" xfId="0" applyAlignment="1">
      <alignment vertical="center" textRotation="90"/>
    </xf>
    <xf numFmtId="176" fontId="2" fillId="0" borderId="40" xfId="0" applyNumberFormat="1" applyFont="1" applyBorder="1" applyAlignment="1">
      <alignment horizontal="center" vertical="center"/>
    </xf>
    <xf numFmtId="176" fontId="2" fillId="0" borderId="42" xfId="0" applyNumberFormat="1" applyFont="1" applyBorder="1" applyAlignment="1">
      <alignment horizontal="center" vertical="center"/>
    </xf>
    <xf numFmtId="176" fontId="2" fillId="0" borderId="73" xfId="0" applyNumberFormat="1" applyFont="1" applyBorder="1" applyAlignment="1">
      <alignment horizontal="center" vertical="center"/>
    </xf>
    <xf numFmtId="0" fontId="2" fillId="0" borderId="40" xfId="0" applyFont="1" applyBorder="1" applyAlignment="1">
      <alignment vertical="center"/>
    </xf>
    <xf numFmtId="0" fontId="2" fillId="0" borderId="73" xfId="0" applyFont="1" applyBorder="1" applyAlignment="1">
      <alignment vertical="center"/>
    </xf>
    <xf numFmtId="49" fontId="2" fillId="0" borderId="0" xfId="0" applyNumberFormat="1" applyFont="1" applyAlignment="1">
      <alignment horizontal="left" vertical="center"/>
    </xf>
    <xf numFmtId="205" fontId="2" fillId="0" borderId="0" xfId="0" applyNumberFormat="1" applyFont="1" applyAlignment="1">
      <alignment horizontal="center" vertical="center"/>
    </xf>
    <xf numFmtId="205" fontId="2" fillId="0" borderId="0" xfId="0" applyNumberFormat="1" applyFont="1" applyAlignment="1">
      <alignment vertical="center"/>
    </xf>
    <xf numFmtId="177" fontId="2" fillId="0" borderId="0" xfId="0" applyNumberFormat="1" applyFont="1" applyAlignment="1">
      <alignment horizontal="left" vertical="center"/>
    </xf>
    <xf numFmtId="177" fontId="2" fillId="0" borderId="0" xfId="0" applyNumberFormat="1" applyFont="1" applyAlignment="1">
      <alignment horizontal="center" vertical="center"/>
    </xf>
    <xf numFmtId="177" fontId="2" fillId="0" borderId="42" xfId="0" applyNumberFormat="1" applyFont="1" applyBorder="1" applyAlignment="1">
      <alignment horizontal="center" vertical="center"/>
    </xf>
    <xf numFmtId="177" fontId="17" fillId="0" borderId="0" xfId="62" applyNumberFormat="1" applyFont="1" applyBorder="1" applyAlignment="1">
      <alignment vertical="center" shrinkToFit="1"/>
      <protection/>
    </xf>
    <xf numFmtId="177" fontId="17" fillId="0" borderId="80" xfId="62" applyNumberFormat="1" applyFont="1" applyBorder="1" applyAlignment="1">
      <alignment vertical="center" shrinkToFit="1"/>
      <protection/>
    </xf>
    <xf numFmtId="0" fontId="2" fillId="0" borderId="0" xfId="0" applyFont="1" applyAlignment="1">
      <alignment vertical="top"/>
    </xf>
    <xf numFmtId="0" fontId="0" fillId="0" borderId="0" xfId="0" applyAlignment="1">
      <alignment vertical="top"/>
    </xf>
    <xf numFmtId="0" fontId="6" fillId="0" borderId="0" xfId="0" applyFont="1" applyAlignment="1">
      <alignment horizontal="right" vertical="center"/>
    </xf>
    <xf numFmtId="0" fontId="7" fillId="0" borderId="0" xfId="0" applyFont="1" applyAlignment="1">
      <alignment horizontal="center" vertical="center" wrapText="1"/>
    </xf>
    <xf numFmtId="0" fontId="24"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vertical="top"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ill="1" applyBorder="1" applyAlignment="1">
      <alignment horizontal="center" vertical="center" textRotation="90"/>
    </xf>
    <xf numFmtId="0" fontId="17" fillId="0" borderId="81" xfId="0" applyFont="1" applyBorder="1" applyAlignment="1">
      <alignment vertical="center" wrapText="1"/>
    </xf>
    <xf numFmtId="0" fontId="17" fillId="0" borderId="82" xfId="0" applyFont="1" applyBorder="1" applyAlignment="1">
      <alignment vertical="center" wrapText="1"/>
    </xf>
    <xf numFmtId="0" fontId="17" fillId="0" borderId="83" xfId="0" applyFont="1" applyBorder="1" applyAlignment="1">
      <alignment vertical="center" wrapText="1"/>
    </xf>
    <xf numFmtId="0" fontId="17" fillId="0" borderId="84"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85" xfId="0" applyFont="1" applyBorder="1" applyAlignment="1">
      <alignment horizontal="center" vertical="center" wrapText="1"/>
    </xf>
    <xf numFmtId="0" fontId="17" fillId="0" borderId="86" xfId="0" applyFont="1" applyBorder="1" applyAlignment="1">
      <alignment horizontal="center" vertical="center" wrapText="1"/>
    </xf>
    <xf numFmtId="0" fontId="17" fillId="0" borderId="84" xfId="0" applyFont="1" applyBorder="1" applyAlignment="1">
      <alignment horizontal="left" vertical="center" wrapText="1"/>
    </xf>
    <xf numFmtId="0" fontId="17" fillId="0" borderId="76" xfId="0" applyFont="1" applyBorder="1" applyAlignment="1">
      <alignment horizontal="left" vertical="center" wrapText="1"/>
    </xf>
    <xf numFmtId="0" fontId="17" fillId="0" borderId="85" xfId="0" applyFont="1" applyBorder="1" applyAlignment="1">
      <alignment horizontal="left" vertical="center" wrapText="1"/>
    </xf>
    <xf numFmtId="0" fontId="17" fillId="0" borderId="48" xfId="0" applyFont="1" applyBorder="1" applyAlignment="1">
      <alignment horizontal="left" vertical="center" wrapText="1"/>
    </xf>
    <xf numFmtId="0" fontId="17" fillId="0" borderId="13" xfId="0" applyFont="1" applyBorder="1" applyAlignment="1">
      <alignment horizontal="left" vertical="center" wrapText="1"/>
    </xf>
    <xf numFmtId="0" fontId="17" fillId="0" borderId="86" xfId="0" applyFont="1" applyBorder="1" applyAlignment="1">
      <alignment horizontal="left" vertical="center" wrapText="1"/>
    </xf>
    <xf numFmtId="0" fontId="17" fillId="0" borderId="46" xfId="0" applyFont="1" applyBorder="1" applyAlignment="1">
      <alignment vertical="center" wrapText="1"/>
    </xf>
    <xf numFmtId="0" fontId="17" fillId="0" borderId="45" xfId="0" applyFont="1" applyBorder="1" applyAlignment="1">
      <alignment vertical="center" wrapText="1"/>
    </xf>
    <xf numFmtId="0" fontId="17" fillId="0" borderId="47" xfId="0" applyFont="1" applyBorder="1" applyAlignment="1">
      <alignment vertical="center" wrapText="1"/>
    </xf>
    <xf numFmtId="0" fontId="17" fillId="0" borderId="65" xfId="0" applyFont="1" applyBorder="1" applyAlignment="1">
      <alignment vertical="center" wrapText="1"/>
    </xf>
    <xf numFmtId="0" fontId="17" fillId="0" borderId="48" xfId="0" applyFont="1" applyBorder="1" applyAlignment="1">
      <alignment vertical="center" wrapText="1"/>
    </xf>
    <xf numFmtId="0" fontId="19" fillId="0" borderId="46" xfId="0" applyFont="1" applyBorder="1" applyAlignment="1">
      <alignment vertical="center" wrapText="1"/>
    </xf>
    <xf numFmtId="0" fontId="19" fillId="0" borderId="45" xfId="0" applyFont="1" applyBorder="1" applyAlignment="1">
      <alignment vertical="center" wrapText="1"/>
    </xf>
    <xf numFmtId="0" fontId="19" fillId="0" borderId="47" xfId="0" applyFont="1" applyBorder="1" applyAlignment="1">
      <alignment vertical="center" wrapText="1"/>
    </xf>
    <xf numFmtId="0" fontId="17" fillId="0" borderId="70" xfId="0" applyFont="1" applyBorder="1" applyAlignment="1">
      <alignment vertical="center" wrapText="1"/>
    </xf>
    <xf numFmtId="0" fontId="17" fillId="0" borderId="86" xfId="0" applyFont="1" applyBorder="1" applyAlignment="1">
      <alignment vertical="center" wrapText="1"/>
    </xf>
    <xf numFmtId="0" fontId="17" fillId="0" borderId="87"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0" xfId="0" applyFont="1" applyBorder="1" applyAlignment="1">
      <alignment vertical="center" wrapText="1"/>
    </xf>
    <xf numFmtId="0" fontId="17" fillId="0" borderId="13" xfId="0" applyFont="1" applyBorder="1" applyAlignment="1">
      <alignment vertical="center" wrapText="1"/>
    </xf>
    <xf numFmtId="178" fontId="20" fillId="0" borderId="51" xfId="0" applyNumberFormat="1" applyFont="1" applyBorder="1" applyAlignment="1">
      <alignment horizontal="center" vertical="center"/>
    </xf>
    <xf numFmtId="178" fontId="20" fillId="0" borderId="61" xfId="0" applyNumberFormat="1" applyFont="1" applyBorder="1" applyAlignment="1">
      <alignment horizontal="center" vertical="center"/>
    </xf>
    <xf numFmtId="0" fontId="17" fillId="0" borderId="62" xfId="0" applyFont="1" applyBorder="1" applyAlignment="1">
      <alignment horizontal="center" vertical="center" wrapText="1"/>
    </xf>
    <xf numFmtId="0" fontId="17" fillId="0" borderId="65" xfId="0" applyFont="1" applyBorder="1" applyAlignment="1">
      <alignment horizontal="center" vertical="center" wrapText="1"/>
    </xf>
    <xf numFmtId="0" fontId="19" fillId="0" borderId="60" xfId="0" applyFont="1" applyBorder="1" applyAlignment="1">
      <alignment vertical="center" wrapText="1"/>
    </xf>
    <xf numFmtId="0" fontId="19" fillId="0" borderId="69" xfId="0" applyFont="1" applyBorder="1" applyAlignment="1">
      <alignment vertical="center" wrapText="1"/>
    </xf>
    <xf numFmtId="178" fontId="20" fillId="0" borderId="40" xfId="0" applyNumberFormat="1" applyFont="1" applyBorder="1" applyAlignment="1">
      <alignment horizontal="center" vertical="center"/>
    </xf>
    <xf numFmtId="178" fontId="20" fillId="0" borderId="42" xfId="0" applyNumberFormat="1" applyFont="1" applyBorder="1" applyAlignment="1">
      <alignment horizontal="center" vertical="center"/>
    </xf>
    <xf numFmtId="178" fontId="20" fillId="0" borderId="73" xfId="0" applyNumberFormat="1" applyFont="1" applyBorder="1" applyAlignment="1">
      <alignment horizontal="center" vertical="center"/>
    </xf>
    <xf numFmtId="178" fontId="20" fillId="0" borderId="74" xfId="0" applyNumberFormat="1" applyFont="1" applyBorder="1" applyAlignment="1">
      <alignment horizontal="center" vertical="center"/>
    </xf>
    <xf numFmtId="0" fontId="19" fillId="0" borderId="53" xfId="0" applyFont="1" applyBorder="1" applyAlignment="1">
      <alignment vertical="center" wrapText="1"/>
    </xf>
    <xf numFmtId="0" fontId="19" fillId="0" borderId="88" xfId="0" applyFont="1" applyBorder="1" applyAlignment="1">
      <alignment vertical="center" wrapText="1"/>
    </xf>
    <xf numFmtId="0" fontId="19" fillId="0" borderId="50" xfId="0" applyFont="1" applyBorder="1" applyAlignment="1">
      <alignment vertical="center" wrapText="1"/>
    </xf>
    <xf numFmtId="0" fontId="17" fillId="0" borderId="40" xfId="0" applyFont="1" applyBorder="1" applyAlignment="1">
      <alignment vertical="center" wrapText="1"/>
    </xf>
    <xf numFmtId="0" fontId="0" fillId="0" borderId="42" xfId="0" applyBorder="1" applyAlignment="1">
      <alignment vertical="center" wrapText="1"/>
    </xf>
    <xf numFmtId="0" fontId="0" fillId="0" borderId="73" xfId="0" applyBorder="1" applyAlignment="1">
      <alignment vertical="center" wrapText="1"/>
    </xf>
    <xf numFmtId="0" fontId="17" fillId="0" borderId="67" xfId="0" applyFont="1" applyBorder="1" applyAlignment="1">
      <alignment horizontal="left" vertical="center" wrapText="1"/>
    </xf>
    <xf numFmtId="0" fontId="0" fillId="0" borderId="71" xfId="0" applyBorder="1" applyAlignment="1">
      <alignment horizontal="left" vertical="center" wrapText="1"/>
    </xf>
    <xf numFmtId="0" fontId="0" fillId="0" borderId="58" xfId="0" applyBorder="1" applyAlignment="1">
      <alignment horizontal="left" vertical="center" wrapText="1"/>
    </xf>
    <xf numFmtId="0" fontId="0" fillId="0" borderId="70" xfId="0" applyBorder="1" applyAlignment="1">
      <alignment horizontal="left" vertical="center" wrapText="1"/>
    </xf>
    <xf numFmtId="0" fontId="0" fillId="0" borderId="68" xfId="0" applyBorder="1" applyAlignment="1">
      <alignment horizontal="left" vertical="center" wrapText="1"/>
    </xf>
    <xf numFmtId="0" fontId="0" fillId="0" borderId="86" xfId="0" applyBorder="1" applyAlignment="1">
      <alignment horizontal="left" vertical="center" wrapText="1"/>
    </xf>
    <xf numFmtId="0" fontId="17" fillId="0" borderId="89" xfId="0" applyFont="1" applyBorder="1" applyAlignment="1">
      <alignment vertical="center"/>
    </xf>
    <xf numFmtId="0" fontId="17" fillId="0" borderId="43" xfId="0" applyFont="1" applyBorder="1" applyAlignment="1">
      <alignment vertical="center"/>
    </xf>
    <xf numFmtId="0" fontId="17" fillId="0" borderId="42" xfId="0" applyFont="1" applyBorder="1" applyAlignment="1">
      <alignment vertical="center" wrapText="1"/>
    </xf>
    <xf numFmtId="0" fontId="17" fillId="0" borderId="90" xfId="0" applyFont="1" applyBorder="1" applyAlignment="1">
      <alignment horizontal="center" vertical="center"/>
    </xf>
    <xf numFmtId="0" fontId="17" fillId="0" borderId="88" xfId="0" applyFont="1" applyBorder="1" applyAlignment="1">
      <alignment horizontal="center" vertical="center"/>
    </xf>
    <xf numFmtId="0" fontId="17" fillId="0" borderId="50" xfId="0" applyFont="1" applyBorder="1" applyAlignment="1">
      <alignment horizontal="center" vertical="center"/>
    </xf>
    <xf numFmtId="0" fontId="17" fillId="0" borderId="67" xfId="0" applyFont="1" applyBorder="1" applyAlignment="1">
      <alignment horizontal="center" vertical="center"/>
    </xf>
    <xf numFmtId="0" fontId="17" fillId="0" borderId="63" xfId="0" applyFont="1" applyBorder="1" applyAlignment="1">
      <alignment horizontal="center" vertical="center"/>
    </xf>
    <xf numFmtId="0" fontId="17" fillId="0" borderId="58" xfId="0" applyFont="1" applyBorder="1" applyAlignment="1">
      <alignment horizontal="center" vertical="center"/>
    </xf>
    <xf numFmtId="0" fontId="17" fillId="0" borderId="0" xfId="0" applyFont="1" applyBorder="1" applyAlignment="1">
      <alignment horizontal="center" vertical="center"/>
    </xf>
    <xf numFmtId="0" fontId="17" fillId="0" borderId="68" xfId="0" applyFont="1" applyBorder="1" applyAlignment="1">
      <alignment horizontal="center" vertical="center"/>
    </xf>
    <xf numFmtId="0" fontId="17" fillId="0" borderId="13" xfId="0" applyFont="1" applyBorder="1" applyAlignment="1">
      <alignment horizontal="center" vertical="center"/>
    </xf>
    <xf numFmtId="0" fontId="17" fillId="0" borderId="62" xfId="0" applyFont="1" applyBorder="1" applyAlignment="1">
      <alignment horizontal="center" vertical="center"/>
    </xf>
    <xf numFmtId="0" fontId="17" fillId="0" borderId="65" xfId="0" applyFont="1" applyBorder="1" applyAlignment="1">
      <alignment horizontal="center" vertical="center"/>
    </xf>
    <xf numFmtId="0" fontId="17" fillId="0" borderId="48" xfId="0" applyFont="1" applyBorder="1" applyAlignment="1">
      <alignment horizontal="center"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7" fillId="0" borderId="53" xfId="0" applyFont="1" applyBorder="1" applyAlignment="1">
      <alignment horizontal="left" vertical="center" wrapText="1"/>
    </xf>
    <xf numFmtId="0" fontId="17" fillId="0" borderId="88" xfId="0" applyFont="1" applyBorder="1" applyAlignment="1">
      <alignment horizontal="left" vertical="center" wrapText="1"/>
    </xf>
    <xf numFmtId="0" fontId="17" fillId="0" borderId="50" xfId="0" applyFont="1" applyBorder="1" applyAlignment="1">
      <alignment horizontal="left" vertical="center" wrapText="1"/>
    </xf>
    <xf numFmtId="0" fontId="19" fillId="0" borderId="48" xfId="0" applyFont="1" applyBorder="1" applyAlignment="1">
      <alignment vertical="center" wrapText="1"/>
    </xf>
    <xf numFmtId="0" fontId="19" fillId="0" borderId="13" xfId="0" applyFont="1" applyBorder="1" applyAlignment="1">
      <alignment vertical="center" wrapText="1"/>
    </xf>
    <xf numFmtId="0" fontId="19" fillId="0" borderId="86" xfId="0" applyFont="1" applyBorder="1" applyAlignment="1">
      <alignment vertical="center" wrapText="1"/>
    </xf>
    <xf numFmtId="0" fontId="17" fillId="0" borderId="67"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70"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86" xfId="0" applyFont="1" applyBorder="1" applyAlignment="1">
      <alignment horizontal="center" vertical="center" wrapText="1"/>
    </xf>
    <xf numFmtId="0" fontId="0" fillId="0" borderId="71" xfId="0" applyBorder="1" applyAlignment="1">
      <alignment horizontal="center" vertical="center" wrapText="1"/>
    </xf>
    <xf numFmtId="0" fontId="0" fillId="0" borderId="58" xfId="0" applyBorder="1" applyAlignment="1">
      <alignment horizontal="center" vertical="center" wrapText="1"/>
    </xf>
    <xf numFmtId="0" fontId="0" fillId="0" borderId="70" xfId="0" applyBorder="1" applyAlignment="1">
      <alignment horizontal="center" vertical="center" wrapText="1"/>
    </xf>
    <xf numFmtId="0" fontId="0" fillId="0" borderId="68" xfId="0" applyBorder="1" applyAlignment="1">
      <alignment horizontal="center" vertical="center" wrapText="1"/>
    </xf>
    <xf numFmtId="0" fontId="0" fillId="0" borderId="86" xfId="0" applyBorder="1" applyAlignment="1">
      <alignment horizontal="center" vertical="center" wrapText="1"/>
    </xf>
    <xf numFmtId="178" fontId="20" fillId="0" borderId="91" xfId="0" applyNumberFormat="1" applyFont="1" applyBorder="1" applyAlignment="1">
      <alignment vertical="center"/>
    </xf>
    <xf numFmtId="178" fontId="20" fillId="0" borderId="92" xfId="0" applyNumberFormat="1" applyFont="1" applyBorder="1" applyAlignment="1">
      <alignment vertical="center"/>
    </xf>
    <xf numFmtId="178" fontId="20" fillId="0" borderId="93" xfId="0" applyNumberFormat="1" applyFont="1" applyBorder="1" applyAlignment="1">
      <alignment vertical="center"/>
    </xf>
    <xf numFmtId="0" fontId="17" fillId="0" borderId="0" xfId="0" applyFont="1" applyAlignment="1">
      <alignment horizontal="center" vertical="center"/>
    </xf>
    <xf numFmtId="0" fontId="17" fillId="0" borderId="70" xfId="0" applyFont="1" applyBorder="1" applyAlignment="1">
      <alignment horizontal="center" vertical="center"/>
    </xf>
    <xf numFmtId="178" fontId="21" fillId="0" borderId="40" xfId="0" applyNumberFormat="1" applyFont="1" applyBorder="1" applyAlignment="1">
      <alignment horizontal="center" vertical="center"/>
    </xf>
    <xf numFmtId="178" fontId="21" fillId="0" borderId="42" xfId="0" applyNumberFormat="1" applyFont="1" applyBorder="1" applyAlignment="1">
      <alignment horizontal="center" vertical="center"/>
    </xf>
    <xf numFmtId="178" fontId="21" fillId="0" borderId="73" xfId="0" applyNumberFormat="1" applyFont="1" applyBorder="1" applyAlignment="1">
      <alignment horizontal="center" vertical="center"/>
    </xf>
    <xf numFmtId="0" fontId="17" fillId="0" borderId="48" xfId="0" applyFont="1" applyBorder="1" applyAlignment="1">
      <alignment vertical="center"/>
    </xf>
    <xf numFmtId="0" fontId="17" fillId="0" borderId="13" xfId="0" applyFont="1" applyBorder="1" applyAlignment="1">
      <alignment vertical="center"/>
    </xf>
    <xf numFmtId="0" fontId="17" fillId="0" borderId="86" xfId="0" applyFont="1" applyBorder="1" applyAlignment="1">
      <alignment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9" fillId="0" borderId="66" xfId="0" applyFont="1" applyBorder="1" applyAlignment="1">
      <alignment vertical="center"/>
    </xf>
    <xf numFmtId="0" fontId="19" fillId="0" borderId="51" xfId="0" applyFont="1" applyBorder="1" applyAlignment="1">
      <alignment vertical="center"/>
    </xf>
    <xf numFmtId="0" fontId="19" fillId="0" borderId="72" xfId="0" applyFont="1" applyBorder="1" applyAlignment="1">
      <alignment vertical="center"/>
    </xf>
    <xf numFmtId="0" fontId="0" fillId="0" borderId="71" xfId="0" applyBorder="1" applyAlignment="1">
      <alignment vertical="center"/>
    </xf>
    <xf numFmtId="0" fontId="0" fillId="0" borderId="58" xfId="0" applyBorder="1" applyAlignment="1">
      <alignment vertical="center"/>
    </xf>
    <xf numFmtId="0" fontId="0" fillId="0" borderId="70" xfId="0" applyBorder="1" applyAlignment="1">
      <alignment vertical="center"/>
    </xf>
    <xf numFmtId="0" fontId="0" fillId="0" borderId="68" xfId="0" applyBorder="1" applyAlignment="1">
      <alignment vertical="center"/>
    </xf>
    <xf numFmtId="0" fontId="0" fillId="0" borderId="86" xfId="0" applyBorder="1" applyAlignment="1">
      <alignment vertical="center"/>
    </xf>
    <xf numFmtId="0" fontId="17" fillId="0" borderId="73" xfId="0" applyFont="1" applyBorder="1" applyAlignment="1">
      <alignment vertical="center" wrapText="1"/>
    </xf>
    <xf numFmtId="0" fontId="0" fillId="33" borderId="89" xfId="62" applyFill="1" applyBorder="1" applyAlignment="1">
      <alignment horizontal="center" vertical="center"/>
      <protection/>
    </xf>
    <xf numFmtId="0" fontId="0" fillId="33" borderId="43" xfId="62" applyFill="1" applyBorder="1" applyAlignment="1">
      <alignment horizontal="center" vertical="center"/>
      <protection/>
    </xf>
    <xf numFmtId="0" fontId="0" fillId="33" borderId="37" xfId="62" applyFill="1" applyBorder="1" applyAlignment="1">
      <alignment horizontal="center" vertical="center"/>
      <protection/>
    </xf>
    <xf numFmtId="0" fontId="0" fillId="33" borderId="59" xfId="62" applyFont="1" applyFill="1" applyBorder="1" applyAlignment="1">
      <alignment horizontal="center" vertical="center"/>
      <protection/>
    </xf>
    <xf numFmtId="0" fontId="0" fillId="33" borderId="51" xfId="62" applyFill="1" applyBorder="1" applyAlignment="1">
      <alignment horizontal="center" vertical="center"/>
      <protection/>
    </xf>
    <xf numFmtId="0" fontId="0" fillId="33" borderId="61" xfId="62" applyFill="1" applyBorder="1" applyAlignment="1">
      <alignment horizontal="center" vertical="center"/>
      <protection/>
    </xf>
    <xf numFmtId="0" fontId="13" fillId="33" borderId="96" xfId="61" applyFont="1" applyFill="1" applyBorder="1" applyAlignment="1" applyProtection="1">
      <alignment horizontal="center" vertical="center" textRotation="255"/>
      <protection locked="0"/>
    </xf>
    <xf numFmtId="0" fontId="13" fillId="33" borderId="97" xfId="61" applyFont="1" applyFill="1" applyBorder="1" applyAlignment="1" applyProtection="1">
      <alignment horizontal="center" vertical="center" textRotation="255"/>
      <protection locked="0"/>
    </xf>
    <xf numFmtId="0" fontId="13" fillId="33" borderId="98" xfId="61" applyFont="1" applyFill="1" applyBorder="1" applyAlignment="1" applyProtection="1">
      <alignment horizontal="center" vertical="center" textRotation="255"/>
      <protection locked="0"/>
    </xf>
    <xf numFmtId="0" fontId="13" fillId="33" borderId="99" xfId="61" applyFont="1" applyFill="1" applyBorder="1" applyAlignment="1" applyProtection="1">
      <alignment horizontal="center" vertical="center" textRotation="255"/>
      <protection locked="0"/>
    </xf>
    <xf numFmtId="0" fontId="13" fillId="33" borderId="100" xfId="61" applyFont="1" applyFill="1" applyBorder="1" applyAlignment="1" applyProtection="1">
      <alignment horizontal="center" vertical="center" textRotation="255" wrapText="1"/>
      <protection locked="0"/>
    </xf>
    <xf numFmtId="0" fontId="13" fillId="33" borderId="71" xfId="61" applyFont="1" applyFill="1" applyBorder="1" applyAlignment="1" applyProtection="1">
      <alignment horizontal="center" vertical="center" textRotation="255" wrapText="1"/>
      <protection locked="0"/>
    </xf>
    <xf numFmtId="0" fontId="13" fillId="33" borderId="101" xfId="61" applyFont="1" applyFill="1" applyBorder="1" applyAlignment="1" applyProtection="1">
      <alignment horizontal="center" vertical="center" textRotation="255" wrapText="1"/>
      <protection locked="0"/>
    </xf>
    <xf numFmtId="0" fontId="13" fillId="33" borderId="102" xfId="61" applyFont="1" applyFill="1" applyBorder="1" applyAlignment="1" applyProtection="1">
      <alignment horizontal="center" vertical="center" textRotation="255" wrapText="1"/>
      <protection locked="0"/>
    </xf>
    <xf numFmtId="0" fontId="13" fillId="33" borderId="22" xfId="61" applyFont="1" applyFill="1" applyBorder="1" applyAlignment="1" applyProtection="1">
      <alignment horizontal="center" vertical="center" textRotation="255" wrapText="1"/>
      <protection locked="0"/>
    </xf>
    <xf numFmtId="0" fontId="13" fillId="33" borderId="103" xfId="61" applyFont="1" applyFill="1" applyBorder="1" applyAlignment="1" applyProtection="1">
      <alignment horizontal="center" vertical="center" textRotation="255"/>
      <protection locked="0"/>
    </xf>
    <xf numFmtId="0" fontId="13" fillId="33" borderId="22" xfId="61" applyFont="1" applyFill="1" applyBorder="1" applyAlignment="1" applyProtection="1">
      <alignment horizontal="center" vertical="center" textRotation="255"/>
      <protection locked="0"/>
    </xf>
    <xf numFmtId="0" fontId="6" fillId="0" borderId="0" xfId="62" applyFont="1" applyAlignment="1">
      <alignment horizontal="right" vertical="top"/>
      <protection/>
    </xf>
    <xf numFmtId="0" fontId="0" fillId="0" borderId="0" xfId="0" applyAlignment="1">
      <alignment horizontal="right" vertical="top"/>
    </xf>
    <xf numFmtId="0" fontId="13" fillId="33" borderId="104" xfId="61" applyFont="1" applyFill="1" applyBorder="1" applyAlignment="1" applyProtection="1">
      <alignment horizontal="center" vertical="center" wrapText="1"/>
      <protection/>
    </xf>
    <xf numFmtId="0" fontId="13" fillId="33" borderId="12" xfId="61" applyFont="1" applyFill="1" applyBorder="1" applyAlignment="1" applyProtection="1">
      <alignment horizontal="center" vertical="center" wrapText="1"/>
      <protection/>
    </xf>
    <xf numFmtId="0" fontId="13" fillId="33" borderId="105" xfId="61" applyFont="1" applyFill="1" applyBorder="1" applyAlignment="1" applyProtection="1">
      <alignment horizontal="center" vertical="center" wrapText="1"/>
      <protection/>
    </xf>
    <xf numFmtId="0" fontId="13" fillId="33" borderId="106" xfId="61" applyFont="1" applyFill="1" applyBorder="1" applyAlignment="1" applyProtection="1">
      <alignment horizontal="center" vertical="center" textRotation="255"/>
      <protection locked="0"/>
    </xf>
    <xf numFmtId="0" fontId="13" fillId="33" borderId="107" xfId="61" applyFont="1" applyFill="1" applyBorder="1" applyAlignment="1" applyProtection="1">
      <alignment horizontal="center" vertical="center" textRotation="255" wrapText="1"/>
      <protection locked="0"/>
    </xf>
    <xf numFmtId="0" fontId="13" fillId="33" borderId="70" xfId="61" applyFont="1" applyFill="1" applyBorder="1" applyAlignment="1" applyProtection="1">
      <alignment horizontal="center" vertical="center" textRotation="255" wrapText="1"/>
      <protection locked="0"/>
    </xf>
    <xf numFmtId="0" fontId="13" fillId="33" borderId="108" xfId="61" applyFont="1" applyFill="1" applyBorder="1" applyAlignment="1" applyProtection="1">
      <alignment horizontal="center" vertical="center" textRotation="255" wrapText="1"/>
      <protection locked="0"/>
    </xf>
    <xf numFmtId="0" fontId="13" fillId="33" borderId="86" xfId="61" applyFont="1" applyFill="1" applyBorder="1" applyAlignment="1" applyProtection="1">
      <alignment horizontal="center" vertical="center" textRotation="255" wrapText="1"/>
      <protection locked="0"/>
    </xf>
    <xf numFmtId="0" fontId="13" fillId="33" borderId="103" xfId="61" applyFont="1" applyFill="1" applyBorder="1" applyAlignment="1" applyProtection="1">
      <alignment horizontal="center" vertical="center" textRotation="255" wrapText="1"/>
      <protection locked="0"/>
    </xf>
    <xf numFmtId="0" fontId="13" fillId="33" borderId="109" xfId="61" applyFont="1" applyFill="1" applyBorder="1" applyAlignment="1" applyProtection="1">
      <alignment horizontal="center" vertical="center" textRotation="255" wrapText="1"/>
      <protection locked="0"/>
    </xf>
    <xf numFmtId="0" fontId="13" fillId="33" borderId="110" xfId="61" applyFont="1" applyFill="1" applyBorder="1" applyAlignment="1" applyProtection="1">
      <alignment horizontal="center" vertical="center" textRotation="255" wrapText="1"/>
      <protection locked="0"/>
    </xf>
    <xf numFmtId="0" fontId="13" fillId="33" borderId="67" xfId="61" applyFont="1" applyFill="1" applyBorder="1" applyAlignment="1" applyProtection="1">
      <alignment horizontal="center" vertical="center" textRotation="255"/>
      <protection locked="0"/>
    </xf>
    <xf numFmtId="0" fontId="0" fillId="0" borderId="63" xfId="0" applyBorder="1" applyAlignment="1">
      <alignment vertical="center"/>
    </xf>
    <xf numFmtId="0" fontId="0" fillId="0" borderId="71" xfId="0" applyBorder="1" applyAlignment="1">
      <alignment vertical="center"/>
    </xf>
    <xf numFmtId="0" fontId="0" fillId="0" borderId="58" xfId="0" applyBorder="1" applyAlignment="1">
      <alignment vertical="center"/>
    </xf>
    <xf numFmtId="0" fontId="0" fillId="0" borderId="0" xfId="0" applyAlignment="1">
      <alignment vertical="center"/>
    </xf>
    <xf numFmtId="0" fontId="0" fillId="0" borderId="70" xfId="0" applyBorder="1" applyAlignment="1">
      <alignment vertical="center"/>
    </xf>
    <xf numFmtId="0" fontId="0" fillId="0" borderId="59" xfId="0" applyBorder="1" applyAlignment="1">
      <alignment vertical="center"/>
    </xf>
    <xf numFmtId="0" fontId="0" fillId="0" borderId="51" xfId="0" applyBorder="1" applyAlignment="1">
      <alignment vertical="center"/>
    </xf>
    <xf numFmtId="0" fontId="0" fillId="0" borderId="72" xfId="0" applyBorder="1" applyAlignment="1">
      <alignment vertical="center"/>
    </xf>
    <xf numFmtId="191" fontId="2" fillId="0" borderId="0" xfId="62" applyNumberFormat="1" applyFont="1" applyAlignment="1">
      <alignment/>
      <protection/>
    </xf>
    <xf numFmtId="0" fontId="2" fillId="0" borderId="0" xfId="62" applyFont="1" applyAlignment="1">
      <alignment/>
      <protection/>
    </xf>
    <xf numFmtId="196" fontId="2" fillId="0" borderId="0" xfId="62" applyNumberFormat="1" applyFont="1" applyAlignment="1">
      <alignment/>
      <protection/>
    </xf>
    <xf numFmtId="0" fontId="12" fillId="0" borderId="0" xfId="0" applyFont="1" applyAlignment="1">
      <alignment horizontal="center" vertical="center"/>
    </xf>
    <xf numFmtId="0" fontId="2" fillId="0" borderId="0" xfId="0" applyFont="1" applyAlignment="1">
      <alignment horizontal="center" vertical="center"/>
    </xf>
    <xf numFmtId="176" fontId="8" fillId="0" borderId="0" xfId="0" applyNumberFormat="1" applyFont="1" applyAlignment="1">
      <alignment horizontal="center" vertical="center"/>
    </xf>
    <xf numFmtId="177" fontId="2" fillId="0" borderId="0" xfId="0" applyNumberFormat="1" applyFont="1" applyAlignment="1">
      <alignment vertical="center"/>
    </xf>
    <xf numFmtId="176" fontId="2" fillId="0" borderId="0" xfId="0" applyNumberFormat="1" applyFont="1" applyAlignment="1">
      <alignment horizontal="center" vertical="center"/>
    </xf>
    <xf numFmtId="176" fontId="0" fillId="0" borderId="0" xfId="0" applyNumberFormat="1" applyAlignment="1">
      <alignment horizontal="center" vertical="center"/>
    </xf>
    <xf numFmtId="176" fontId="2" fillId="0" borderId="0" xfId="0" applyNumberFormat="1" applyFont="1" applyAlignment="1">
      <alignment vertical="center"/>
    </xf>
    <xf numFmtId="176" fontId="0" fillId="0" borderId="0" xfId="0" applyNumberFormat="1" applyAlignment="1">
      <alignment vertical="center"/>
    </xf>
    <xf numFmtId="176" fontId="2" fillId="0" borderId="0" xfId="0" applyNumberFormat="1" applyFont="1" applyAlignment="1" applyProtection="1">
      <alignment horizontal="center" vertical="center"/>
      <protection locked="0"/>
    </xf>
    <xf numFmtId="0" fontId="2" fillId="0" borderId="0" xfId="0" applyFont="1" applyAlignment="1">
      <alignment vertical="center"/>
    </xf>
    <xf numFmtId="0" fontId="0" fillId="0" borderId="0" xfId="0" applyAlignment="1">
      <alignment vertical="center"/>
    </xf>
    <xf numFmtId="191" fontId="2" fillId="0" borderId="0" xfId="0" applyNumberFormat="1" applyFont="1" applyAlignment="1">
      <alignment vertical="center"/>
    </xf>
    <xf numFmtId="178" fontId="2" fillId="0" borderId="0" xfId="0" applyNumberFormat="1" applyFont="1" applyAlignment="1">
      <alignment horizontal="center" vertical="center"/>
    </xf>
    <xf numFmtId="178" fontId="0" fillId="0" borderId="0" xfId="0" applyNumberFormat="1" applyAlignment="1">
      <alignment horizontal="center" vertical="center"/>
    </xf>
    <xf numFmtId="0" fontId="0" fillId="33" borderId="111" xfId="62" applyFont="1" applyFill="1" applyBorder="1" applyAlignment="1">
      <alignment horizontal="center"/>
      <protection/>
    </xf>
    <xf numFmtId="0" fontId="0" fillId="33" borderId="112" xfId="62" applyFont="1" applyFill="1" applyBorder="1" applyAlignment="1">
      <alignment horizontal="center"/>
      <protection/>
    </xf>
    <xf numFmtId="0" fontId="0" fillId="0" borderId="112" xfId="0" applyBorder="1" applyAlignment="1">
      <alignment vertical="center"/>
    </xf>
    <xf numFmtId="0" fontId="0" fillId="0" borderId="113" xfId="0" applyBorder="1" applyAlignment="1">
      <alignment vertical="center"/>
    </xf>
    <xf numFmtId="0" fontId="0" fillId="38" borderId="114" xfId="0" applyFill="1" applyBorder="1" applyAlignment="1">
      <alignment vertical="center"/>
    </xf>
    <xf numFmtId="0" fontId="0" fillId="38" borderId="115" xfId="0" applyFill="1" applyBorder="1" applyAlignment="1">
      <alignment vertical="center"/>
    </xf>
    <xf numFmtId="0" fontId="0" fillId="38" borderId="116" xfId="0" applyFill="1" applyBorder="1" applyAlignment="1">
      <alignment vertical="center"/>
    </xf>
    <xf numFmtId="178" fontId="2" fillId="0" borderId="0" xfId="0" applyNumberFormat="1" applyFont="1" applyAlignment="1">
      <alignment vertical="center"/>
    </xf>
    <xf numFmtId="178" fontId="0" fillId="0" borderId="0" xfId="0" applyNumberFormat="1" applyAlignment="1">
      <alignment vertical="center"/>
    </xf>
    <xf numFmtId="177" fontId="0" fillId="33" borderId="115" xfId="62" applyNumberFormat="1" applyFont="1" applyFill="1" applyBorder="1" applyAlignment="1">
      <alignment horizontal="center" vertical="center"/>
      <protection/>
    </xf>
    <xf numFmtId="0" fontId="0" fillId="0" borderId="115" xfId="0" applyBorder="1" applyAlignment="1">
      <alignment vertical="center"/>
    </xf>
    <xf numFmtId="0" fontId="0" fillId="0" borderId="117" xfId="0" applyBorder="1" applyAlignment="1">
      <alignment vertical="center"/>
    </xf>
    <xf numFmtId="0" fontId="0" fillId="33" borderId="118" xfId="62" applyFont="1" applyFill="1" applyBorder="1" applyAlignment="1">
      <alignment horizontal="left" shrinkToFit="1"/>
      <protection/>
    </xf>
    <xf numFmtId="0" fontId="0" fillId="33" borderId="119" xfId="62" applyFont="1" applyFill="1" applyBorder="1" applyAlignment="1">
      <alignment horizontal="left" shrinkToFit="1"/>
      <protection/>
    </xf>
    <xf numFmtId="0" fontId="0" fillId="0" borderId="119" xfId="0" applyBorder="1" applyAlignment="1">
      <alignment vertical="center"/>
    </xf>
    <xf numFmtId="191" fontId="0" fillId="0" borderId="120" xfId="0" applyNumberFormat="1" applyBorder="1" applyAlignment="1">
      <alignment horizontal="center" vertical="center"/>
    </xf>
    <xf numFmtId="191" fontId="0" fillId="0" borderId="119" xfId="0" applyNumberFormat="1" applyBorder="1" applyAlignment="1">
      <alignment horizontal="center" vertical="center"/>
    </xf>
    <xf numFmtId="191" fontId="0" fillId="0" borderId="21" xfId="0" applyNumberFormat="1" applyBorder="1" applyAlignment="1">
      <alignment horizontal="center" vertical="center"/>
    </xf>
    <xf numFmtId="190" fontId="0" fillId="0" borderId="120" xfId="62" applyNumberFormat="1" applyFill="1" applyBorder="1" applyAlignment="1">
      <alignment horizontal="center" vertical="center"/>
      <protection/>
    </xf>
    <xf numFmtId="0" fontId="0" fillId="0" borderId="31" xfId="0" applyBorder="1" applyAlignment="1">
      <alignment vertical="center"/>
    </xf>
    <xf numFmtId="0" fontId="0" fillId="33" borderId="121" xfId="62" applyFont="1" applyFill="1" applyBorder="1" applyAlignment="1">
      <alignment horizontal="left" shrinkToFit="1"/>
      <protection/>
    </xf>
    <xf numFmtId="0" fontId="0" fillId="33" borderId="122" xfId="62" applyFont="1" applyFill="1" applyBorder="1" applyAlignment="1">
      <alignment horizontal="left" shrinkToFit="1"/>
      <protection/>
    </xf>
    <xf numFmtId="0" fontId="0" fillId="0" borderId="122" xfId="0" applyBorder="1" applyAlignment="1">
      <alignment vertical="center"/>
    </xf>
    <xf numFmtId="0" fontId="0" fillId="33" borderId="121" xfId="62" applyFont="1" applyFill="1" applyBorder="1" applyAlignment="1">
      <alignment horizontal="center" vertical="center"/>
      <protection/>
    </xf>
    <xf numFmtId="0" fontId="0" fillId="33" borderId="122" xfId="62" applyFont="1" applyFill="1" applyBorder="1" applyAlignment="1">
      <alignment horizontal="center" vertical="center"/>
      <protection/>
    </xf>
    <xf numFmtId="0" fontId="0" fillId="0" borderId="122" xfId="0" applyBorder="1" applyAlignment="1">
      <alignment horizontal="center" vertical="center"/>
    </xf>
    <xf numFmtId="0" fontId="0" fillId="0" borderId="25"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29" xfId="0" applyBorder="1" applyAlignment="1">
      <alignment horizontal="center" vertical="center"/>
    </xf>
    <xf numFmtId="0" fontId="0" fillId="33" borderId="120" xfId="62" applyFont="1" applyFill="1" applyBorder="1" applyAlignment="1">
      <alignment horizontal="center" vertical="center" shrinkToFit="1"/>
      <protection/>
    </xf>
    <xf numFmtId="0" fontId="0" fillId="0" borderId="21" xfId="0" applyBorder="1" applyAlignment="1">
      <alignment vertical="center"/>
    </xf>
    <xf numFmtId="0" fontId="0" fillId="0" borderId="119" xfId="0" applyBorder="1" applyAlignment="1">
      <alignment horizontal="center" vertical="center"/>
    </xf>
    <xf numFmtId="0" fontId="0" fillId="0" borderId="21" xfId="0" applyBorder="1" applyAlignment="1">
      <alignment horizontal="center" vertical="center"/>
    </xf>
    <xf numFmtId="190" fontId="0" fillId="0" borderId="120" xfId="62" applyNumberFormat="1" applyFont="1" applyFill="1" applyBorder="1" applyAlignment="1">
      <alignment horizontal="center" vertical="center"/>
      <protection/>
    </xf>
    <xf numFmtId="176" fontId="0" fillId="0" borderId="120" xfId="0" applyNumberFormat="1" applyBorder="1" applyAlignment="1">
      <alignment horizontal="center" vertical="center"/>
    </xf>
    <xf numFmtId="0" fontId="0" fillId="33" borderId="121" xfId="62" applyFont="1" applyFill="1" applyBorder="1" applyAlignment="1">
      <alignment horizontal="center" vertical="center" shrinkToFit="1"/>
      <protection/>
    </xf>
    <xf numFmtId="0" fontId="0" fillId="33" borderId="122" xfId="62" applyFont="1" applyFill="1" applyBorder="1" applyAlignment="1">
      <alignment horizontal="center" vertical="center" shrinkToFit="1"/>
      <protection/>
    </xf>
    <xf numFmtId="177" fontId="0" fillId="0" borderId="120" xfId="0" applyNumberFormat="1" applyBorder="1" applyAlignment="1">
      <alignment horizontal="center" vertical="center"/>
    </xf>
    <xf numFmtId="177" fontId="0" fillId="0" borderId="119" xfId="0" applyNumberFormat="1" applyBorder="1" applyAlignment="1">
      <alignment horizontal="center" vertical="center"/>
    </xf>
    <xf numFmtId="177" fontId="0" fillId="0" borderId="21" xfId="0" applyNumberFormat="1" applyBorder="1" applyAlignment="1">
      <alignment horizontal="center" vertical="center"/>
    </xf>
    <xf numFmtId="190" fontId="0" fillId="0" borderId="120" xfId="62" applyNumberFormat="1" applyFont="1" applyFill="1" applyBorder="1" applyAlignment="1">
      <alignment horizontal="center" vertical="center" shrinkToFit="1"/>
      <protection/>
    </xf>
    <xf numFmtId="0" fontId="0" fillId="33" borderId="118" xfId="62" applyFont="1" applyFill="1" applyBorder="1" applyAlignment="1">
      <alignment horizontal="center" vertical="center"/>
      <protection/>
    </xf>
    <xf numFmtId="0" fontId="0" fillId="33" borderId="119" xfId="62" applyFont="1" applyFill="1" applyBorder="1" applyAlignment="1">
      <alignment horizontal="center" vertical="center"/>
      <protection/>
    </xf>
    <xf numFmtId="0" fontId="0" fillId="0" borderId="118" xfId="0"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33" xfId="0" applyBorder="1" applyAlignment="1">
      <alignment vertical="center"/>
    </xf>
    <xf numFmtId="0" fontId="0" fillId="0" borderId="120" xfId="0" applyBorder="1" applyAlignment="1">
      <alignment horizontal="center" vertical="center"/>
    </xf>
    <xf numFmtId="190" fontId="0" fillId="0" borderId="120" xfId="62" applyNumberFormat="1" applyFill="1" applyBorder="1" applyAlignment="1">
      <alignment horizontal="center" vertical="center" shrinkToFit="1"/>
      <protection/>
    </xf>
    <xf numFmtId="190" fontId="0" fillId="0" borderId="119" xfId="62" applyNumberFormat="1" applyFill="1" applyBorder="1" applyAlignment="1">
      <alignment horizontal="center" vertical="center" shrinkToFit="1"/>
      <protection/>
    </xf>
    <xf numFmtId="0" fontId="0" fillId="33" borderId="127" xfId="62" applyFont="1" applyFill="1" applyBorder="1" applyAlignment="1">
      <alignment horizontal="center" vertical="center" shrinkToFit="1"/>
      <protection/>
    </xf>
    <xf numFmtId="177" fontId="0" fillId="0" borderId="127" xfId="0" applyNumberFormat="1" applyBorder="1" applyAlignment="1">
      <alignment horizontal="center" vertical="center"/>
    </xf>
    <xf numFmtId="177" fontId="0" fillId="0" borderId="126" xfId="0" applyNumberFormat="1" applyBorder="1" applyAlignment="1">
      <alignment horizontal="center" vertical="center"/>
    </xf>
    <xf numFmtId="177" fontId="0" fillId="0" borderId="33" xfId="0" applyNumberFormat="1" applyBorder="1" applyAlignment="1">
      <alignment horizontal="center" vertical="center"/>
    </xf>
    <xf numFmtId="190" fontId="0" fillId="0" borderId="127" xfId="62" applyNumberFormat="1" applyFill="1" applyBorder="1" applyAlignment="1">
      <alignment horizontal="center" vertical="center" shrinkToFit="1"/>
      <protection/>
    </xf>
    <xf numFmtId="190" fontId="0" fillId="0" borderId="126" xfId="62" applyNumberFormat="1" applyFill="1" applyBorder="1" applyAlignment="1">
      <alignment horizontal="center" vertical="center" shrinkToFit="1"/>
      <protection/>
    </xf>
    <xf numFmtId="0" fontId="0" fillId="0" borderId="35" xfId="0" applyBorder="1" applyAlignment="1">
      <alignment vertical="center"/>
    </xf>
    <xf numFmtId="0" fontId="0" fillId="38" borderId="111" xfId="62" applyFont="1" applyFill="1" applyBorder="1" applyAlignment="1">
      <alignment horizontal="center"/>
      <protection/>
    </xf>
    <xf numFmtId="0" fontId="0" fillId="38" borderId="112" xfId="62" applyFont="1" applyFill="1" applyBorder="1" applyAlignment="1">
      <alignment horizontal="center"/>
      <protection/>
    </xf>
    <xf numFmtId="0" fontId="0" fillId="38" borderId="112" xfId="0" applyFill="1" applyBorder="1" applyAlignment="1">
      <alignment vertical="center"/>
    </xf>
    <xf numFmtId="0" fontId="0" fillId="38" borderId="113" xfId="0" applyFill="1" applyBorder="1" applyAlignment="1">
      <alignment vertical="center"/>
    </xf>
    <xf numFmtId="0" fontId="0" fillId="38" borderId="114" xfId="0" applyFill="1" applyBorder="1" applyAlignment="1">
      <alignment horizontal="center" vertical="center"/>
    </xf>
    <xf numFmtId="0" fontId="0" fillId="38" borderId="115" xfId="0" applyFill="1" applyBorder="1" applyAlignment="1">
      <alignment horizontal="center" vertical="center"/>
    </xf>
    <xf numFmtId="0" fontId="0" fillId="38" borderId="116" xfId="0" applyFill="1" applyBorder="1" applyAlignment="1">
      <alignment horizontal="center" vertical="center"/>
    </xf>
    <xf numFmtId="177" fontId="0" fillId="33" borderId="76" xfId="62" applyNumberFormat="1" applyFont="1" applyFill="1" applyBorder="1" applyAlignment="1">
      <alignment horizontal="center" vertical="center"/>
      <protection/>
    </xf>
    <xf numFmtId="0" fontId="0" fillId="0" borderId="76" xfId="0" applyBorder="1" applyAlignment="1">
      <alignment vertical="center"/>
    </xf>
    <xf numFmtId="0" fontId="0" fillId="0" borderId="87" xfId="0" applyBorder="1" applyAlignment="1">
      <alignment vertical="center"/>
    </xf>
    <xf numFmtId="0" fontId="0" fillId="33" borderId="120" xfId="62" applyFont="1" applyFill="1" applyBorder="1" applyAlignment="1">
      <alignment horizontal="center" vertical="center" wrapText="1"/>
      <protection/>
    </xf>
    <xf numFmtId="0" fontId="0" fillId="0" borderId="119" xfId="0" applyBorder="1" applyAlignment="1">
      <alignment vertical="center" wrapText="1"/>
    </xf>
    <xf numFmtId="191" fontId="12" fillId="0" borderId="120" xfId="0" applyNumberFormat="1" applyFont="1" applyBorder="1" applyAlignment="1" applyProtection="1">
      <alignment horizontal="center" vertical="center"/>
      <protection locked="0"/>
    </xf>
    <xf numFmtId="191" fontId="12" fillId="0" borderId="119" xfId="0" applyNumberFormat="1" applyFont="1" applyBorder="1" applyAlignment="1" applyProtection="1">
      <alignment horizontal="center" vertical="center"/>
      <protection locked="0"/>
    </xf>
    <xf numFmtId="191" fontId="12" fillId="0" borderId="21" xfId="0" applyNumberFormat="1" applyFont="1" applyBorder="1" applyAlignment="1" applyProtection="1">
      <alignment horizontal="center" vertical="center"/>
      <protection locked="0"/>
    </xf>
    <xf numFmtId="0" fontId="0" fillId="33" borderId="25" xfId="62" applyFont="1" applyFill="1" applyBorder="1" applyAlignment="1">
      <alignment horizontal="center" vertical="center"/>
      <protection/>
    </xf>
    <xf numFmtId="0" fontId="0" fillId="33" borderId="58" xfId="62" applyFont="1" applyFill="1" applyBorder="1" applyAlignment="1">
      <alignment horizontal="center" vertical="center"/>
      <protection/>
    </xf>
    <xf numFmtId="0" fontId="0" fillId="33" borderId="0" xfId="62" applyFont="1" applyFill="1" applyBorder="1" applyAlignment="1">
      <alignment horizontal="center" vertical="center"/>
      <protection/>
    </xf>
    <xf numFmtId="0" fontId="0" fillId="33" borderId="128" xfId="62" applyFont="1" applyFill="1" applyBorder="1" applyAlignment="1">
      <alignment horizontal="center" vertical="center"/>
      <protection/>
    </xf>
    <xf numFmtId="0" fontId="0" fillId="33" borderId="51" xfId="62" applyFont="1" applyFill="1" applyBorder="1" applyAlignment="1">
      <alignment horizontal="center" vertical="center"/>
      <protection/>
    </xf>
    <xf numFmtId="0" fontId="0" fillId="33" borderId="129" xfId="62" applyFont="1" applyFill="1" applyBorder="1" applyAlignment="1">
      <alignment horizontal="center" vertical="center"/>
      <protection/>
    </xf>
    <xf numFmtId="177" fontId="12" fillId="0" borderId="120" xfId="0" applyNumberFormat="1" applyFont="1" applyBorder="1" applyAlignment="1" applyProtection="1">
      <alignment horizontal="center" vertical="center"/>
      <protection locked="0"/>
    </xf>
    <xf numFmtId="177" fontId="12" fillId="0" borderId="119" xfId="0" applyNumberFormat="1" applyFont="1" applyBorder="1" applyAlignment="1" applyProtection="1">
      <alignment horizontal="center" vertical="center"/>
      <protection locked="0"/>
    </xf>
    <xf numFmtId="177" fontId="12" fillId="0" borderId="21" xfId="0" applyNumberFormat="1" applyFont="1" applyBorder="1" applyAlignment="1" applyProtection="1">
      <alignment horizontal="center" vertical="center"/>
      <protection locked="0"/>
    </xf>
    <xf numFmtId="194" fontId="0" fillId="0" borderId="0" xfId="0" applyNumberFormat="1" applyAlignment="1">
      <alignment vertical="center"/>
    </xf>
    <xf numFmtId="0" fontId="0" fillId="33" borderId="130" xfId="62" applyFont="1" applyFill="1" applyBorder="1" applyAlignment="1">
      <alignment horizontal="center" vertical="center" wrapText="1"/>
      <protection/>
    </xf>
    <xf numFmtId="0" fontId="0" fillId="0" borderId="122" xfId="0" applyBorder="1" applyAlignment="1">
      <alignment vertical="center" wrapText="1"/>
    </xf>
    <xf numFmtId="176" fontId="12" fillId="0" borderId="130" xfId="0" applyNumberFormat="1" applyFont="1" applyBorder="1" applyAlignment="1" applyProtection="1">
      <alignment horizontal="center" vertical="center"/>
      <protection locked="0"/>
    </xf>
    <xf numFmtId="176" fontId="12" fillId="0" borderId="122" xfId="0" applyNumberFormat="1" applyFont="1" applyBorder="1" applyAlignment="1" applyProtection="1">
      <alignment horizontal="center" vertical="center"/>
      <protection locked="0"/>
    </xf>
    <xf numFmtId="176" fontId="12" fillId="0" borderId="25" xfId="0" applyNumberFormat="1" applyFont="1" applyBorder="1" applyAlignment="1" applyProtection="1">
      <alignment horizontal="center" vertical="center"/>
      <protection locked="0"/>
    </xf>
    <xf numFmtId="190" fontId="0" fillId="0" borderId="130" xfId="62" applyNumberFormat="1" applyFill="1" applyBorder="1" applyAlignment="1">
      <alignment horizontal="center" vertical="center" shrinkToFit="1"/>
      <protection/>
    </xf>
    <xf numFmtId="190" fontId="0" fillId="0" borderId="122" xfId="62" applyNumberFormat="1" applyFill="1" applyBorder="1" applyAlignment="1">
      <alignment horizontal="center" vertical="center" shrinkToFit="1"/>
      <protection/>
    </xf>
    <xf numFmtId="0" fontId="0" fillId="0" borderId="131" xfId="0" applyBorder="1" applyAlignment="1">
      <alignment vertical="center"/>
    </xf>
    <xf numFmtId="0" fontId="0" fillId="33" borderId="132" xfId="62" applyFont="1" applyFill="1" applyBorder="1" applyAlignment="1">
      <alignment horizontal="center" vertical="center" wrapText="1"/>
      <protection/>
    </xf>
    <xf numFmtId="0" fontId="0" fillId="0" borderId="133" xfId="0" applyBorder="1" applyAlignment="1">
      <alignment vertical="center" wrapText="1"/>
    </xf>
    <xf numFmtId="0" fontId="0" fillId="0" borderId="133" xfId="0" applyBorder="1" applyAlignment="1">
      <alignment vertical="center"/>
    </xf>
    <xf numFmtId="191" fontId="12" fillId="0" borderId="132" xfId="0" applyNumberFormat="1" applyFont="1" applyBorder="1" applyAlignment="1" applyProtection="1">
      <alignment horizontal="center" vertical="center"/>
      <protection locked="0"/>
    </xf>
    <xf numFmtId="191" fontId="12" fillId="0" borderId="133" xfId="0" applyNumberFormat="1" applyFont="1" applyBorder="1" applyAlignment="1" applyProtection="1">
      <alignment horizontal="center" vertical="center"/>
      <protection locked="0"/>
    </xf>
    <xf numFmtId="191" fontId="12" fillId="0" borderId="18" xfId="0" applyNumberFormat="1" applyFont="1" applyBorder="1" applyAlignment="1" applyProtection="1">
      <alignment horizontal="center" vertical="center"/>
      <protection locked="0"/>
    </xf>
    <xf numFmtId="0" fontId="2" fillId="0" borderId="0" xfId="0" applyFont="1" applyAlignment="1">
      <alignment vertical="center" wrapText="1"/>
    </xf>
    <xf numFmtId="190" fontId="0" fillId="0" borderId="132" xfId="62" applyNumberFormat="1" applyFill="1" applyBorder="1" applyAlignment="1">
      <alignment horizontal="center" vertical="center" shrinkToFit="1"/>
      <protection/>
    </xf>
    <xf numFmtId="190" fontId="0" fillId="0" borderId="133" xfId="62" applyNumberFormat="1" applyFill="1" applyBorder="1" applyAlignment="1">
      <alignment horizontal="center" vertical="center" shrinkToFit="1"/>
      <protection/>
    </xf>
    <xf numFmtId="0" fontId="0" fillId="0" borderId="30" xfId="0" applyBorder="1" applyAlignment="1">
      <alignment vertical="center"/>
    </xf>
    <xf numFmtId="0" fontId="2" fillId="0" borderId="0" xfId="62" applyFont="1" applyAlignment="1">
      <alignment vertical="center" wrapText="1"/>
      <protection/>
    </xf>
    <xf numFmtId="0" fontId="0" fillId="33" borderId="127" xfId="62" applyFont="1" applyFill="1" applyBorder="1" applyAlignment="1">
      <alignment horizontal="center" vertical="center" wrapText="1"/>
      <protection/>
    </xf>
    <xf numFmtId="0" fontId="0" fillId="0" borderId="126" xfId="0" applyBorder="1" applyAlignment="1">
      <alignment vertical="center" wrapText="1"/>
    </xf>
    <xf numFmtId="176" fontId="12" fillId="0" borderId="127" xfId="0" applyNumberFormat="1" applyFont="1" applyBorder="1" applyAlignment="1" applyProtection="1">
      <alignment horizontal="center" vertical="center"/>
      <protection locked="0"/>
    </xf>
    <xf numFmtId="176" fontId="12" fillId="0" borderId="126" xfId="0" applyNumberFormat="1" applyFont="1" applyBorder="1" applyAlignment="1" applyProtection="1">
      <alignment horizontal="center" vertical="center"/>
      <protection locked="0"/>
    </xf>
    <xf numFmtId="176" fontId="12" fillId="0" borderId="33" xfId="0" applyNumberFormat="1" applyFont="1" applyBorder="1" applyAlignment="1" applyProtection="1">
      <alignment horizontal="center" vertical="center"/>
      <protection locked="0"/>
    </xf>
    <xf numFmtId="0" fontId="2" fillId="0" borderId="0" xfId="62" applyFont="1" applyAlignment="1">
      <alignment horizontal="left" vertical="center"/>
      <protection/>
    </xf>
    <xf numFmtId="0" fontId="2" fillId="0" borderId="0" xfId="0" applyFont="1" applyAlignment="1">
      <alignment horizontal="left" vertical="center"/>
    </xf>
    <xf numFmtId="176" fontId="11" fillId="0" borderId="0" xfId="0" applyNumberFormat="1" applyFont="1" applyAlignment="1">
      <alignment horizontal="center" vertical="center"/>
    </xf>
    <xf numFmtId="176" fontId="11" fillId="0" borderId="0" xfId="0" applyNumberFormat="1" applyFont="1" applyAlignment="1" applyProtection="1">
      <alignment horizontal="center" vertical="center"/>
      <protection locked="0"/>
    </xf>
    <xf numFmtId="177" fontId="2" fillId="0" borderId="0" xfId="0" applyNumberFormat="1" applyFont="1" applyAlignment="1">
      <alignment horizontal="center" vertical="center"/>
    </xf>
    <xf numFmtId="208" fontId="2" fillId="0" borderId="0" xfId="0" applyNumberFormat="1" applyFont="1" applyAlignment="1">
      <alignment vertical="center"/>
    </xf>
    <xf numFmtId="196" fontId="2" fillId="0" borderId="0" xfId="0" applyNumberFormat="1" applyFont="1" applyAlignment="1">
      <alignment horizontal="center" vertical="center"/>
    </xf>
    <xf numFmtId="0" fontId="0" fillId="0" borderId="0" xfId="0" applyFont="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73" xfId="0" applyFont="1" applyBorder="1" applyAlignment="1">
      <alignment horizontal="center" vertical="center"/>
    </xf>
    <xf numFmtId="205" fontId="2" fillId="0" borderId="0" xfId="0" applyNumberFormat="1" applyFont="1" applyAlignment="1">
      <alignment horizontal="center" vertical="center"/>
    </xf>
    <xf numFmtId="0" fontId="8" fillId="0" borderId="89" xfId="0" applyFont="1" applyBorder="1" applyAlignment="1">
      <alignment horizontal="center" vertical="center"/>
    </xf>
    <xf numFmtId="0" fontId="8" fillId="0" borderId="43" xfId="0" applyFont="1" applyBorder="1" applyAlignment="1">
      <alignment horizontal="center" vertical="center"/>
    </xf>
    <xf numFmtId="0" fontId="8"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94" xfId="0" applyFont="1" applyBorder="1" applyAlignment="1">
      <alignment horizontal="center" vertical="center"/>
    </xf>
    <xf numFmtId="0" fontId="2" fillId="0" borderId="136" xfId="0" applyFont="1" applyBorder="1" applyAlignment="1">
      <alignment horizontal="center" vertical="center"/>
    </xf>
    <xf numFmtId="0" fontId="2" fillId="0" borderId="95" xfId="0" applyFont="1" applyBorder="1" applyAlignment="1">
      <alignment horizontal="center" vertical="center"/>
    </xf>
    <xf numFmtId="0" fontId="2" fillId="0" borderId="74"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8" fillId="0" borderId="44" xfId="0" applyFont="1" applyBorder="1" applyAlignment="1">
      <alignment horizontal="center" vertical="center"/>
    </xf>
    <xf numFmtId="0" fontId="8" fillId="0" borderId="37" xfId="0" applyFont="1" applyBorder="1" applyAlignment="1">
      <alignment horizontal="center" vertical="center"/>
    </xf>
    <xf numFmtId="0" fontId="11" fillId="0" borderId="40"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張付】流出係数" xfId="61"/>
    <cellStyle name="標準_005許可申請図書マクロ"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41</xdr:row>
      <xdr:rowOff>0</xdr:rowOff>
    </xdr:from>
    <xdr:to>
      <xdr:col>21</xdr:col>
      <xdr:colOff>0</xdr:colOff>
      <xdr:row>46</xdr:row>
      <xdr:rowOff>0</xdr:rowOff>
    </xdr:to>
    <xdr:sp>
      <xdr:nvSpPr>
        <xdr:cNvPr id="1" name="Line 1"/>
        <xdr:cNvSpPr>
          <a:spLocks/>
        </xdr:cNvSpPr>
      </xdr:nvSpPr>
      <xdr:spPr>
        <a:xfrm>
          <a:off x="4200525" y="7058025"/>
          <a:ext cx="0" cy="8953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48</xdr:row>
      <xdr:rowOff>0</xdr:rowOff>
    </xdr:from>
    <xdr:to>
      <xdr:col>33</xdr:col>
      <xdr:colOff>9525</xdr:colOff>
      <xdr:row>48</xdr:row>
      <xdr:rowOff>0</xdr:rowOff>
    </xdr:to>
    <xdr:sp>
      <xdr:nvSpPr>
        <xdr:cNvPr id="2" name="Line 7"/>
        <xdr:cNvSpPr>
          <a:spLocks/>
        </xdr:cNvSpPr>
      </xdr:nvSpPr>
      <xdr:spPr>
        <a:xfrm>
          <a:off x="4400550" y="8296275"/>
          <a:ext cx="2209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38</xdr:row>
      <xdr:rowOff>171450</xdr:rowOff>
    </xdr:from>
    <xdr:to>
      <xdr:col>23</xdr:col>
      <xdr:colOff>0</xdr:colOff>
      <xdr:row>41</xdr:row>
      <xdr:rowOff>9525</xdr:rowOff>
    </xdr:to>
    <xdr:sp>
      <xdr:nvSpPr>
        <xdr:cNvPr id="3" name="Line 9"/>
        <xdr:cNvSpPr>
          <a:spLocks/>
        </xdr:cNvSpPr>
      </xdr:nvSpPr>
      <xdr:spPr>
        <a:xfrm flipH="1">
          <a:off x="4200525" y="6705600"/>
          <a:ext cx="400050" cy="361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29</xdr:row>
      <xdr:rowOff>9525</xdr:rowOff>
    </xdr:from>
    <xdr:to>
      <xdr:col>12</xdr:col>
      <xdr:colOff>419100</xdr:colOff>
      <xdr:row>30</xdr:row>
      <xdr:rowOff>161925</xdr:rowOff>
    </xdr:to>
    <xdr:sp>
      <xdr:nvSpPr>
        <xdr:cNvPr id="1" name="AutoShape 1"/>
        <xdr:cNvSpPr>
          <a:spLocks/>
        </xdr:cNvSpPr>
      </xdr:nvSpPr>
      <xdr:spPr>
        <a:xfrm flipH="1">
          <a:off x="5686425" y="8248650"/>
          <a:ext cx="3228975"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53</xdr:row>
      <xdr:rowOff>0</xdr:rowOff>
    </xdr:from>
    <xdr:to>
      <xdr:col>5</xdr:col>
      <xdr:colOff>0</xdr:colOff>
      <xdr:row>53</xdr:row>
      <xdr:rowOff>0</xdr:rowOff>
    </xdr:to>
    <xdr:sp>
      <xdr:nvSpPr>
        <xdr:cNvPr id="1" name="AutoShape 1"/>
        <xdr:cNvSpPr>
          <a:spLocks/>
        </xdr:cNvSpPr>
      </xdr:nvSpPr>
      <xdr:spPr>
        <a:xfrm>
          <a:off x="952500" y="98298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D11:AE49"/>
  <sheetViews>
    <sheetView tabSelected="1" zoomScalePageLayoutView="0" workbookViewId="0" topLeftCell="A4">
      <selection activeCell="H50" sqref="H50"/>
    </sheetView>
  </sheetViews>
  <sheetFormatPr defaultColWidth="9.00390625" defaultRowHeight="13.5"/>
  <cols>
    <col min="1" max="40" width="2.625" style="0" customWidth="1"/>
  </cols>
  <sheetData>
    <row r="11" spans="4:31" ht="13.5">
      <c r="D11" s="232" t="s">
        <v>205</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row>
    <row r="12" spans="4:31" ht="13.5">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row>
    <row r="16" spans="7:28" ht="13.5">
      <c r="G16" s="233" t="s">
        <v>306</v>
      </c>
      <c r="H16" s="233"/>
      <c r="I16" s="233"/>
      <c r="J16" s="233"/>
      <c r="K16" s="233"/>
      <c r="L16" s="233"/>
      <c r="M16" s="233"/>
      <c r="N16" s="233"/>
      <c r="O16" s="233"/>
      <c r="P16" s="233"/>
      <c r="Q16" s="233"/>
      <c r="R16" s="233"/>
      <c r="S16" s="233"/>
      <c r="T16" s="233"/>
      <c r="U16" s="233"/>
      <c r="V16" s="233"/>
      <c r="W16" s="233"/>
      <c r="X16" s="233"/>
      <c r="Y16" s="233"/>
      <c r="Z16" s="233"/>
      <c r="AA16" s="233"/>
      <c r="AB16" s="233"/>
    </row>
    <row r="17" spans="7:28" ht="13.5">
      <c r="G17" s="233"/>
      <c r="H17" s="233"/>
      <c r="I17" s="233"/>
      <c r="J17" s="233"/>
      <c r="K17" s="233"/>
      <c r="L17" s="233"/>
      <c r="M17" s="233"/>
      <c r="N17" s="233"/>
      <c r="O17" s="233"/>
      <c r="P17" s="233"/>
      <c r="Q17" s="233"/>
      <c r="R17" s="233"/>
      <c r="S17" s="233"/>
      <c r="T17" s="233"/>
      <c r="U17" s="233"/>
      <c r="V17" s="233"/>
      <c r="W17" s="233"/>
      <c r="X17" s="233"/>
      <c r="Y17" s="233"/>
      <c r="Z17" s="233"/>
      <c r="AA17" s="233"/>
      <c r="AB17" s="233"/>
    </row>
    <row r="18" spans="7:28" ht="13.5">
      <c r="G18" s="233"/>
      <c r="H18" s="233"/>
      <c r="I18" s="233"/>
      <c r="J18" s="233"/>
      <c r="K18" s="233"/>
      <c r="L18" s="233"/>
      <c r="M18" s="233"/>
      <c r="N18" s="233"/>
      <c r="O18" s="233"/>
      <c r="P18" s="233"/>
      <c r="Q18" s="233"/>
      <c r="R18" s="233"/>
      <c r="S18" s="233"/>
      <c r="T18" s="233"/>
      <c r="U18" s="233"/>
      <c r="V18" s="233"/>
      <c r="W18" s="233"/>
      <c r="X18" s="233"/>
      <c r="Y18" s="233"/>
      <c r="Z18" s="233"/>
      <c r="AA18" s="233"/>
      <c r="AB18" s="233"/>
    </row>
    <row r="19" spans="7:28" ht="13.5">
      <c r="G19" s="233"/>
      <c r="H19" s="233"/>
      <c r="I19" s="233"/>
      <c r="J19" s="233"/>
      <c r="K19" s="233"/>
      <c r="L19" s="233"/>
      <c r="M19" s="233"/>
      <c r="N19" s="233"/>
      <c r="O19" s="233"/>
      <c r="P19" s="233"/>
      <c r="Q19" s="233"/>
      <c r="R19" s="233"/>
      <c r="S19" s="233"/>
      <c r="T19" s="233"/>
      <c r="U19" s="233"/>
      <c r="V19" s="233"/>
      <c r="W19" s="233"/>
      <c r="X19" s="233"/>
      <c r="Y19" s="233"/>
      <c r="Z19" s="233"/>
      <c r="AA19" s="233"/>
      <c r="AB19" s="233"/>
    </row>
    <row r="45" spans="8:26" ht="13.5" customHeight="1">
      <c r="H45" s="231" t="s">
        <v>316</v>
      </c>
      <c r="I45" s="231"/>
      <c r="J45" s="231"/>
      <c r="K45" s="231"/>
      <c r="L45" s="231"/>
      <c r="M45" s="231"/>
      <c r="N45" s="231"/>
      <c r="O45" s="231"/>
      <c r="P45" s="231"/>
      <c r="Q45" s="231"/>
      <c r="R45" s="231"/>
      <c r="S45" s="231"/>
      <c r="T45" s="231"/>
      <c r="U45" s="231"/>
      <c r="V45" s="231"/>
      <c r="W45" s="231"/>
      <c r="X45" s="231"/>
      <c r="Y45" s="231"/>
      <c r="Z45" s="231"/>
    </row>
    <row r="46" spans="8:26" ht="13.5" customHeight="1">
      <c r="H46" s="231"/>
      <c r="I46" s="231"/>
      <c r="J46" s="231"/>
      <c r="K46" s="231"/>
      <c r="L46" s="231"/>
      <c r="M46" s="231"/>
      <c r="N46" s="231"/>
      <c r="O46" s="231"/>
      <c r="P46" s="231"/>
      <c r="Q46" s="231"/>
      <c r="R46" s="231"/>
      <c r="S46" s="231"/>
      <c r="T46" s="231"/>
      <c r="U46" s="231"/>
      <c r="V46" s="231"/>
      <c r="W46" s="231"/>
      <c r="X46" s="231"/>
      <c r="Y46" s="231"/>
      <c r="Z46" s="231"/>
    </row>
    <row r="47" spans="8:26" ht="13.5" customHeight="1">
      <c r="H47" s="231"/>
      <c r="I47" s="231"/>
      <c r="J47" s="231"/>
      <c r="K47" s="231"/>
      <c r="L47" s="231"/>
      <c r="M47" s="231"/>
      <c r="N47" s="231"/>
      <c r="O47" s="231"/>
      <c r="P47" s="231"/>
      <c r="Q47" s="231"/>
      <c r="R47" s="231"/>
      <c r="S47" s="231"/>
      <c r="T47" s="231"/>
      <c r="U47" s="231"/>
      <c r="V47" s="231"/>
      <c r="W47" s="231"/>
      <c r="X47" s="231"/>
      <c r="Y47" s="231"/>
      <c r="Z47" s="231"/>
    </row>
    <row r="48" spans="8:26" ht="13.5" customHeight="1">
      <c r="H48" s="231"/>
      <c r="I48" s="231"/>
      <c r="J48" s="231"/>
      <c r="K48" s="231"/>
      <c r="L48" s="231"/>
      <c r="M48" s="231"/>
      <c r="N48" s="231"/>
      <c r="O48" s="231"/>
      <c r="P48" s="231"/>
      <c r="Q48" s="231"/>
      <c r="R48" s="231"/>
      <c r="S48" s="231"/>
      <c r="T48" s="231"/>
      <c r="U48" s="231"/>
      <c r="V48" s="231"/>
      <c r="W48" s="231"/>
      <c r="X48" s="231"/>
      <c r="Y48" s="231"/>
      <c r="Z48" s="231"/>
    </row>
    <row r="49" spans="8:26" ht="13.5" customHeight="1">
      <c r="H49" s="231"/>
      <c r="I49" s="231"/>
      <c r="J49" s="231"/>
      <c r="K49" s="231"/>
      <c r="L49" s="231"/>
      <c r="M49" s="231"/>
      <c r="N49" s="231"/>
      <c r="O49" s="231"/>
      <c r="P49" s="231"/>
      <c r="Q49" s="231"/>
      <c r="R49" s="231"/>
      <c r="S49" s="231"/>
      <c r="T49" s="231"/>
      <c r="U49" s="231"/>
      <c r="V49" s="231"/>
      <c r="W49" s="231"/>
      <c r="X49" s="231"/>
      <c r="Y49" s="231"/>
      <c r="Z49" s="231"/>
    </row>
  </sheetData>
  <sheetProtection/>
  <mergeCells count="3">
    <mergeCell ref="H45:Z49"/>
    <mergeCell ref="D11:AE12"/>
    <mergeCell ref="G16:AB19"/>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K84"/>
  <sheetViews>
    <sheetView zoomScalePageLayoutView="0" workbookViewId="0" topLeftCell="A67">
      <selection activeCell="U46" sqref="U46"/>
    </sheetView>
  </sheetViews>
  <sheetFormatPr defaultColWidth="9.00390625" defaultRowHeight="13.5"/>
  <cols>
    <col min="1" max="130" width="2.625" style="0" customWidth="1"/>
  </cols>
  <sheetData>
    <row r="1" spans="5:32" ht="13.5">
      <c r="E1" s="233" t="s">
        <v>205</v>
      </c>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row>
    <row r="2" spans="5:32" ht="13.5">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row>
    <row r="5" spans="1:37" ht="13.5">
      <c r="A5" s="237" t="s">
        <v>224</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row>
    <row r="6" spans="1:37" ht="13.5">
      <c r="A6" s="238"/>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row>
    <row r="8" ht="13.5">
      <c r="A8" s="190" t="s">
        <v>273</v>
      </c>
    </row>
    <row r="10" ht="13.5">
      <c r="B10" t="s">
        <v>206</v>
      </c>
    </row>
    <row r="11" ht="13.5">
      <c r="B11" t="s">
        <v>207</v>
      </c>
    </row>
    <row r="12" ht="13.5">
      <c r="B12" t="s">
        <v>208</v>
      </c>
    </row>
    <row r="13" ht="13.5">
      <c r="B13" t="s">
        <v>209</v>
      </c>
    </row>
    <row r="14" ht="13.5">
      <c r="B14" t="s">
        <v>210</v>
      </c>
    </row>
    <row r="15" ht="13.5">
      <c r="B15" t="s">
        <v>212</v>
      </c>
    </row>
    <row r="16" ht="13.5">
      <c r="B16" t="s">
        <v>211</v>
      </c>
    </row>
    <row r="18" ht="13.5">
      <c r="A18" t="s">
        <v>213</v>
      </c>
    </row>
    <row r="20" spans="4:21" ht="13.5">
      <c r="D20" t="s">
        <v>214</v>
      </c>
      <c r="U20" t="s">
        <v>215</v>
      </c>
    </row>
    <row r="22" spans="6:35" ht="14.25" thickBot="1">
      <c r="F22" s="168"/>
      <c r="G22" s="168"/>
      <c r="H22" s="168"/>
      <c r="I22" s="168"/>
      <c r="J22" s="168"/>
      <c r="K22" s="168"/>
      <c r="L22" s="168"/>
      <c r="M22" s="168"/>
      <c r="N22" s="168"/>
      <c r="O22" s="168"/>
      <c r="P22" s="168"/>
      <c r="Q22" s="168"/>
      <c r="R22" s="168"/>
      <c r="V22" s="168"/>
      <c r="W22" s="168"/>
      <c r="X22" s="168"/>
      <c r="Y22" s="168"/>
      <c r="Z22" s="168"/>
      <c r="AA22" s="168"/>
      <c r="AB22" s="168"/>
      <c r="AC22" s="168"/>
      <c r="AD22" s="168"/>
      <c r="AE22" s="168"/>
      <c r="AF22" s="168"/>
      <c r="AG22" s="168"/>
      <c r="AH22" s="168"/>
      <c r="AI22" s="168"/>
    </row>
    <row r="23" spans="6:35" ht="13.5">
      <c r="F23" s="142"/>
      <c r="G23" s="143"/>
      <c r="H23" s="143"/>
      <c r="I23" s="143"/>
      <c r="J23" s="143"/>
      <c r="K23" s="143"/>
      <c r="L23" s="143"/>
      <c r="M23" s="143"/>
      <c r="N23" s="143"/>
      <c r="O23" s="143"/>
      <c r="P23" s="143"/>
      <c r="Q23" s="143"/>
      <c r="R23" s="144"/>
      <c r="V23" s="148"/>
      <c r="W23" s="133"/>
      <c r="X23" s="133"/>
      <c r="Y23" s="133"/>
      <c r="Z23" s="133"/>
      <c r="AA23" s="133"/>
      <c r="AB23" s="133"/>
      <c r="AC23" s="140"/>
      <c r="AD23" s="133"/>
      <c r="AE23" s="133"/>
      <c r="AF23" s="133"/>
      <c r="AG23" s="133"/>
      <c r="AH23" s="133"/>
      <c r="AI23" s="134"/>
    </row>
    <row r="24" spans="6:35" ht="13.5">
      <c r="F24" s="142"/>
      <c r="G24" s="143"/>
      <c r="H24" s="143"/>
      <c r="I24" s="143"/>
      <c r="J24" s="143"/>
      <c r="K24" s="143"/>
      <c r="L24" s="143"/>
      <c r="M24" s="143"/>
      <c r="N24" s="143"/>
      <c r="O24" s="143"/>
      <c r="P24" s="143"/>
      <c r="Q24" s="143"/>
      <c r="R24" s="144"/>
      <c r="V24" s="148"/>
      <c r="W24" s="133"/>
      <c r="X24" s="133" t="s">
        <v>218</v>
      </c>
      <c r="Y24" s="133"/>
      <c r="Z24" s="133"/>
      <c r="AA24" s="133"/>
      <c r="AB24" s="133"/>
      <c r="AC24" s="140"/>
      <c r="AD24" s="133"/>
      <c r="AE24" s="133" t="s">
        <v>218</v>
      </c>
      <c r="AF24" s="133"/>
      <c r="AG24" s="133"/>
      <c r="AH24" s="133"/>
      <c r="AI24" s="134"/>
    </row>
    <row r="25" spans="6:35" ht="13.5">
      <c r="F25" s="142"/>
      <c r="G25" s="143"/>
      <c r="H25" s="143"/>
      <c r="I25" s="143"/>
      <c r="J25" s="143"/>
      <c r="K25" s="143"/>
      <c r="L25" s="143"/>
      <c r="M25" s="143"/>
      <c r="N25" s="143"/>
      <c r="O25" s="143"/>
      <c r="P25" s="143"/>
      <c r="Q25" s="143"/>
      <c r="R25" s="144"/>
      <c r="V25" s="148"/>
      <c r="W25" s="133"/>
      <c r="X25" s="133"/>
      <c r="Y25" s="133"/>
      <c r="Z25" s="133"/>
      <c r="AA25" s="133"/>
      <c r="AB25" s="133"/>
      <c r="AC25" s="140"/>
      <c r="AD25" s="133"/>
      <c r="AE25" s="133"/>
      <c r="AF25" s="133"/>
      <c r="AG25" s="133"/>
      <c r="AH25" s="133"/>
      <c r="AI25" s="134"/>
    </row>
    <row r="26" spans="6:35" ht="13.5">
      <c r="F26" s="142"/>
      <c r="G26" s="143"/>
      <c r="H26" s="143"/>
      <c r="I26" s="165"/>
      <c r="J26" s="143"/>
      <c r="K26" s="165"/>
      <c r="L26" s="143"/>
      <c r="M26" s="143"/>
      <c r="N26" s="143"/>
      <c r="O26" s="143"/>
      <c r="P26" s="143"/>
      <c r="Q26" s="143"/>
      <c r="R26" s="144"/>
      <c r="V26" s="149"/>
      <c r="W26" s="150"/>
      <c r="X26" s="150"/>
      <c r="Y26" s="200" t="s">
        <v>292</v>
      </c>
      <c r="Z26" s="200" t="s">
        <v>292</v>
      </c>
      <c r="AA26" s="200" t="s">
        <v>292</v>
      </c>
      <c r="AB26" s="150"/>
      <c r="AC26" s="151"/>
      <c r="AD26" s="200"/>
      <c r="AE26" s="200"/>
      <c r="AF26" s="200"/>
      <c r="AG26" s="150"/>
      <c r="AH26" s="150"/>
      <c r="AI26" s="152"/>
    </row>
    <row r="27" spans="6:35" ht="13.5">
      <c r="F27" s="142"/>
      <c r="G27" s="143"/>
      <c r="H27" s="143"/>
      <c r="I27" s="143"/>
      <c r="J27" s="143" t="s">
        <v>226</v>
      </c>
      <c r="K27" s="143"/>
      <c r="L27" s="143"/>
      <c r="M27" s="143"/>
      <c r="N27" s="143"/>
      <c r="O27" s="143"/>
      <c r="P27" s="143"/>
      <c r="Q27" s="143"/>
      <c r="R27" s="144"/>
      <c r="V27" s="148"/>
      <c r="W27" s="133"/>
      <c r="X27" s="133"/>
      <c r="Y27" s="133"/>
      <c r="Z27" s="133"/>
      <c r="AA27" s="153"/>
      <c r="AB27" s="156"/>
      <c r="AC27" s="157"/>
      <c r="AD27" s="140"/>
      <c r="AE27" s="133"/>
      <c r="AF27" s="133"/>
      <c r="AG27" s="133"/>
      <c r="AH27" s="133"/>
      <c r="AI27" s="134"/>
    </row>
    <row r="28" spans="6:35" ht="13.5">
      <c r="F28" s="142"/>
      <c r="G28" s="143"/>
      <c r="H28" s="143"/>
      <c r="I28" s="143"/>
      <c r="J28" s="143"/>
      <c r="K28" s="143"/>
      <c r="L28" s="143"/>
      <c r="M28" s="143"/>
      <c r="N28" s="143"/>
      <c r="O28" s="143"/>
      <c r="P28" s="143"/>
      <c r="Q28" s="143"/>
      <c r="R28" s="144"/>
      <c r="V28" s="148"/>
      <c r="W28" s="133" t="s">
        <v>219</v>
      </c>
      <c r="X28" s="133"/>
      <c r="Y28" s="133"/>
      <c r="Z28" s="133"/>
      <c r="AA28" s="201"/>
      <c r="AB28" s="156"/>
      <c r="AC28" s="157"/>
      <c r="AD28" s="202"/>
      <c r="AE28" s="133" t="s">
        <v>219</v>
      </c>
      <c r="AF28" s="133"/>
      <c r="AG28" s="133"/>
      <c r="AH28" s="133"/>
      <c r="AI28" s="134"/>
    </row>
    <row r="29" spans="6:35" ht="13.5">
      <c r="F29" s="142"/>
      <c r="G29" s="143"/>
      <c r="H29" s="143"/>
      <c r="I29" s="143"/>
      <c r="J29" s="143"/>
      <c r="K29" s="143"/>
      <c r="L29" s="143"/>
      <c r="M29" s="143"/>
      <c r="N29" s="143"/>
      <c r="O29" s="143"/>
      <c r="P29" s="143"/>
      <c r="Q29" s="143"/>
      <c r="R29" s="144"/>
      <c r="V29" s="148"/>
      <c r="W29" s="133"/>
      <c r="X29" s="133"/>
      <c r="Y29" s="133"/>
      <c r="Z29" s="133"/>
      <c r="AA29" s="201"/>
      <c r="AB29" s="156" t="s">
        <v>216</v>
      </c>
      <c r="AC29" s="157"/>
      <c r="AD29" s="202"/>
      <c r="AE29" s="133"/>
      <c r="AF29" s="133"/>
      <c r="AG29" s="133"/>
      <c r="AH29" s="133"/>
      <c r="AI29" s="134"/>
    </row>
    <row r="30" spans="6:35" ht="13.5">
      <c r="F30" s="142"/>
      <c r="G30" s="143"/>
      <c r="H30" s="143"/>
      <c r="I30" s="143"/>
      <c r="J30" s="143"/>
      <c r="K30" s="143"/>
      <c r="L30" s="143"/>
      <c r="M30" s="162"/>
      <c r="N30" s="162"/>
      <c r="O30" s="162"/>
      <c r="P30" s="162"/>
      <c r="Q30" s="162"/>
      <c r="R30" s="163"/>
      <c r="V30" s="148"/>
      <c r="W30" s="133"/>
      <c r="X30" s="133"/>
      <c r="Y30" s="133"/>
      <c r="Z30" s="133"/>
      <c r="AA30" s="153"/>
      <c r="AB30" s="156" t="s">
        <v>220</v>
      </c>
      <c r="AC30" s="157"/>
      <c r="AD30" s="140"/>
      <c r="AE30" s="133"/>
      <c r="AF30" s="133"/>
      <c r="AG30" s="133"/>
      <c r="AH30" s="133"/>
      <c r="AI30" s="134"/>
    </row>
    <row r="31" spans="6:35" ht="13.5">
      <c r="F31" s="142"/>
      <c r="G31" s="143"/>
      <c r="H31" s="143"/>
      <c r="I31" s="143"/>
      <c r="J31" s="143"/>
      <c r="K31" s="143"/>
      <c r="L31" s="143"/>
      <c r="M31" s="140"/>
      <c r="N31" s="164"/>
      <c r="O31" s="133"/>
      <c r="P31" s="133"/>
      <c r="Q31" s="133"/>
      <c r="R31" s="134"/>
      <c r="V31" s="147"/>
      <c r="W31" s="138"/>
      <c r="X31" s="138"/>
      <c r="Y31" s="138"/>
      <c r="Z31" s="138"/>
      <c r="AA31" s="154"/>
      <c r="AB31" s="156"/>
      <c r="AC31" s="157"/>
      <c r="AD31" s="137"/>
      <c r="AE31" s="138"/>
      <c r="AF31" s="138"/>
      <c r="AG31" s="138"/>
      <c r="AH31" s="138"/>
      <c r="AI31" s="139"/>
    </row>
    <row r="32" spans="6:35" ht="13.5">
      <c r="F32" s="142"/>
      <c r="G32" s="143"/>
      <c r="H32" s="143"/>
      <c r="I32" s="143"/>
      <c r="J32" s="143"/>
      <c r="K32" s="143"/>
      <c r="L32" s="143"/>
      <c r="M32" s="140"/>
      <c r="N32" s="133" t="s">
        <v>227</v>
      </c>
      <c r="O32" s="133"/>
      <c r="P32" s="133"/>
      <c r="Q32" s="133"/>
      <c r="R32" s="134"/>
      <c r="V32" s="148"/>
      <c r="W32" s="133" t="s">
        <v>219</v>
      </c>
      <c r="X32" s="133"/>
      <c r="Y32" s="133"/>
      <c r="Z32" s="133"/>
      <c r="AA32" s="203"/>
      <c r="AB32" s="156"/>
      <c r="AC32" s="157"/>
      <c r="AD32" s="203"/>
      <c r="AE32" s="133" t="s">
        <v>219</v>
      </c>
      <c r="AF32" s="133"/>
      <c r="AG32" s="133"/>
      <c r="AH32" s="133"/>
      <c r="AI32" s="134"/>
    </row>
    <row r="33" spans="6:35" ht="13.5">
      <c r="F33" s="142"/>
      <c r="G33" s="143"/>
      <c r="H33" s="143"/>
      <c r="I33" s="143"/>
      <c r="J33" s="143"/>
      <c r="K33" s="143"/>
      <c r="L33" s="143"/>
      <c r="M33" s="140"/>
      <c r="N33" s="133"/>
      <c r="O33" s="133"/>
      <c r="P33" s="133"/>
      <c r="Q33" s="133"/>
      <c r="R33" s="134"/>
      <c r="V33" s="148"/>
      <c r="W33" s="133"/>
      <c r="X33" s="133"/>
      <c r="Y33" s="133"/>
      <c r="Z33" s="133"/>
      <c r="AA33" s="203"/>
      <c r="AB33" s="156"/>
      <c r="AC33" s="157"/>
      <c r="AD33" s="203"/>
      <c r="AE33" s="133"/>
      <c r="AF33" s="133"/>
      <c r="AG33" s="133"/>
      <c r="AH33" s="133"/>
      <c r="AI33" s="134"/>
    </row>
    <row r="34" spans="6:35" ht="14.25" thickBot="1">
      <c r="F34" s="145"/>
      <c r="G34" s="146"/>
      <c r="H34" s="146"/>
      <c r="I34" s="146"/>
      <c r="J34" s="146"/>
      <c r="K34" s="146"/>
      <c r="L34" s="146"/>
      <c r="M34" s="141"/>
      <c r="N34" s="135"/>
      <c r="O34" s="135"/>
      <c r="P34" s="135"/>
      <c r="Q34" s="135"/>
      <c r="R34" s="136"/>
      <c r="V34" s="155"/>
      <c r="W34" s="135"/>
      <c r="X34" s="135"/>
      <c r="Y34" s="135"/>
      <c r="Z34" s="135"/>
      <c r="AA34" s="135"/>
      <c r="AB34" s="158"/>
      <c r="AC34" s="159"/>
      <c r="AD34" s="135"/>
      <c r="AE34" s="135"/>
      <c r="AF34" s="135"/>
      <c r="AG34" s="135"/>
      <c r="AH34" s="135"/>
      <c r="AI34" s="136"/>
    </row>
    <row r="37" spans="2:19" ht="13.5">
      <c r="B37" t="s">
        <v>229</v>
      </c>
      <c r="S37" t="s">
        <v>217</v>
      </c>
    </row>
    <row r="39" spans="2:37" ht="14.25" thickBot="1">
      <c r="B39" t="s">
        <v>228</v>
      </c>
      <c r="S39" s="33"/>
      <c r="T39" s="33"/>
      <c r="U39" s="132"/>
      <c r="V39" s="132"/>
      <c r="W39" s="132"/>
      <c r="X39" s="132"/>
      <c r="Y39" s="132"/>
      <c r="Z39" s="132"/>
      <c r="AA39" s="132"/>
      <c r="AB39" s="132"/>
      <c r="AC39" s="132"/>
      <c r="AD39" s="132"/>
      <c r="AE39" s="132"/>
      <c r="AF39" s="132"/>
      <c r="AG39" s="168"/>
      <c r="AH39" s="168"/>
      <c r="AI39" s="130"/>
      <c r="AJ39" s="33"/>
      <c r="AK39" s="33"/>
    </row>
    <row r="40" spans="6:35" ht="13.5">
      <c r="F40" t="s">
        <v>225</v>
      </c>
      <c r="T40" s="235">
        <v>2000</v>
      </c>
      <c r="U40" s="235"/>
      <c r="V40" s="235"/>
      <c r="W40" s="132"/>
      <c r="X40" s="208"/>
      <c r="Y40" s="205"/>
      <c r="Z40" s="205"/>
      <c r="AA40" s="205"/>
      <c r="AB40" s="205"/>
      <c r="AC40" s="205"/>
      <c r="AD40" s="205"/>
      <c r="AE40" s="205"/>
      <c r="AF40" s="205"/>
      <c r="AG40" s="132"/>
      <c r="AH40" s="132"/>
      <c r="AI40" s="209"/>
    </row>
    <row r="41" spans="2:35" ht="13.5" customHeight="1" thickBot="1">
      <c r="B41" t="s">
        <v>221</v>
      </c>
      <c r="F41" t="s">
        <v>222</v>
      </c>
      <c r="T41" s="33"/>
      <c r="V41" s="132"/>
      <c r="W41" s="208"/>
      <c r="X41" s="132"/>
      <c r="Y41" s="168"/>
      <c r="Z41" s="168"/>
      <c r="AA41" s="168"/>
      <c r="AB41" s="168"/>
      <c r="AC41" s="168"/>
      <c r="AD41" s="168"/>
      <c r="AE41" s="168"/>
      <c r="AF41" s="168"/>
      <c r="AG41" s="168"/>
      <c r="AH41" s="210"/>
      <c r="AI41" s="131"/>
    </row>
    <row r="42" spans="6:36" ht="15.75" customHeight="1">
      <c r="F42" t="s">
        <v>223</v>
      </c>
      <c r="R42" s="214"/>
      <c r="T42" s="33"/>
      <c r="U42" s="206"/>
      <c r="V42" s="160"/>
      <c r="W42" s="204"/>
      <c r="X42" s="205"/>
      <c r="Y42" s="132"/>
      <c r="Z42" s="132"/>
      <c r="AA42" s="132"/>
      <c r="AB42" s="132"/>
      <c r="AC42" s="132"/>
      <c r="AD42" s="206"/>
      <c r="AE42" s="132"/>
      <c r="AF42" s="132"/>
      <c r="AG42" s="132"/>
      <c r="AH42" s="211"/>
      <c r="AI42" s="131"/>
      <c r="AJ42" s="207"/>
    </row>
    <row r="43" spans="18:36" ht="13.5">
      <c r="R43" s="214"/>
      <c r="T43" s="33"/>
      <c r="U43" s="239">
        <v>1400</v>
      </c>
      <c r="V43" s="160"/>
      <c r="W43" s="161"/>
      <c r="X43" s="132"/>
      <c r="Y43" s="132"/>
      <c r="Z43" s="132"/>
      <c r="AA43" s="132"/>
      <c r="AB43" s="132"/>
      <c r="AC43" s="132"/>
      <c r="AD43" s="206"/>
      <c r="AE43" s="132"/>
      <c r="AF43" s="132"/>
      <c r="AG43" s="132"/>
      <c r="AH43" s="211"/>
      <c r="AI43" s="131"/>
      <c r="AJ43" s="207"/>
    </row>
    <row r="44" spans="20:35" ht="13.5">
      <c r="T44" s="33"/>
      <c r="U44" s="239"/>
      <c r="V44" s="160"/>
      <c r="W44" s="161"/>
      <c r="X44" s="132"/>
      <c r="Y44" s="132"/>
      <c r="Z44" s="132"/>
      <c r="AA44" s="132"/>
      <c r="AB44" s="132"/>
      <c r="AC44" s="132"/>
      <c r="AD44" s="132"/>
      <c r="AE44" s="132"/>
      <c r="AF44" s="132"/>
      <c r="AG44" s="132"/>
      <c r="AH44" s="161"/>
      <c r="AI44" s="131"/>
    </row>
    <row r="45" spans="20:35" ht="13.5" customHeight="1">
      <c r="T45" s="33"/>
      <c r="U45" s="239"/>
      <c r="V45" s="131"/>
      <c r="W45" s="128"/>
      <c r="X45" s="33"/>
      <c r="Y45" s="33"/>
      <c r="Z45" s="33"/>
      <c r="AA45" s="33"/>
      <c r="AB45" s="33"/>
      <c r="AC45" s="33"/>
      <c r="AD45" s="33"/>
      <c r="AE45" s="33"/>
      <c r="AF45" s="33"/>
      <c r="AG45" s="33"/>
      <c r="AH45" s="161"/>
      <c r="AI45" s="212"/>
    </row>
    <row r="46" spans="2:35" ht="14.25" thickBot="1">
      <c r="B46" t="s">
        <v>309</v>
      </c>
      <c r="T46" s="33"/>
      <c r="U46" s="33"/>
      <c r="V46" s="131"/>
      <c r="W46" s="129"/>
      <c r="X46" s="130"/>
      <c r="Y46" s="130"/>
      <c r="Z46" s="130"/>
      <c r="AA46" s="130"/>
      <c r="AB46" s="130"/>
      <c r="AC46" s="130"/>
      <c r="AD46" s="130"/>
      <c r="AE46" s="130"/>
      <c r="AF46" s="130"/>
      <c r="AG46" s="130"/>
      <c r="AH46" s="213"/>
      <c r="AI46" s="33"/>
    </row>
    <row r="47" ht="13.5">
      <c r="B47" t="s">
        <v>310</v>
      </c>
    </row>
    <row r="48" spans="20:35" ht="13.5">
      <c r="T48" s="114"/>
      <c r="U48" s="114"/>
      <c r="V48" s="114"/>
      <c r="Z48" s="235" t="s">
        <v>311</v>
      </c>
      <c r="AA48" s="235"/>
      <c r="AB48" s="235"/>
      <c r="AC48" s="235"/>
      <c r="AD48" s="235"/>
      <c r="AE48" s="235"/>
      <c r="AF48" s="235"/>
      <c r="AG48" s="114"/>
      <c r="AH48" s="114"/>
      <c r="AI48" s="114"/>
    </row>
    <row r="59" spans="2:36" ht="13.5">
      <c r="B59" s="233" t="s">
        <v>254</v>
      </c>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row>
    <row r="60" spans="2:36" ht="13.5" customHeight="1">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row>
    <row r="61" spans="11:25" ht="13.5" customHeight="1">
      <c r="K61" s="187"/>
      <c r="L61" s="187"/>
      <c r="M61" s="187"/>
      <c r="N61" s="187"/>
      <c r="O61" s="187"/>
      <c r="P61" s="187"/>
      <c r="Q61" s="187"/>
      <c r="R61" s="187"/>
      <c r="S61" s="187"/>
      <c r="T61" s="187"/>
      <c r="U61" s="187"/>
      <c r="V61" s="187"/>
      <c r="W61" s="187"/>
      <c r="X61" s="187"/>
      <c r="Y61" s="187"/>
    </row>
    <row r="63" spans="2:4" ht="13.5">
      <c r="B63" s="186" t="s">
        <v>253</v>
      </c>
      <c r="D63" t="s">
        <v>257</v>
      </c>
    </row>
    <row r="65" spans="2:4" ht="13.5">
      <c r="B65" s="31" t="s">
        <v>252</v>
      </c>
      <c r="D65" t="s">
        <v>258</v>
      </c>
    </row>
    <row r="67" spans="2:37" ht="13.5" customHeight="1">
      <c r="B67" s="31" t="s">
        <v>251</v>
      </c>
      <c r="D67" s="234" t="s">
        <v>259</v>
      </c>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185"/>
    </row>
    <row r="68" spans="3:37" ht="13.5">
      <c r="C68" s="185"/>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185"/>
    </row>
    <row r="70" spans="2:4" ht="13.5">
      <c r="B70" s="31" t="s">
        <v>255</v>
      </c>
      <c r="D70" t="s">
        <v>260</v>
      </c>
    </row>
    <row r="72" spans="2:4" ht="13.5">
      <c r="B72" s="31" t="s">
        <v>256</v>
      </c>
      <c r="D72" t="s">
        <v>261</v>
      </c>
    </row>
    <row r="74" spans="2:36" ht="13.5">
      <c r="B74" s="31" t="s">
        <v>262</v>
      </c>
      <c r="D74" s="234" t="s">
        <v>307</v>
      </c>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row>
    <row r="75" spans="4:36" ht="13.5">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row>
    <row r="77" spans="2:36" ht="13.5">
      <c r="B77" s="31" t="s">
        <v>263</v>
      </c>
      <c r="D77" s="236" t="s">
        <v>264</v>
      </c>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row>
    <row r="78" spans="4:36" ht="13.5">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row>
    <row r="80" spans="2:36" ht="13.5">
      <c r="B80" s="31" t="s">
        <v>265</v>
      </c>
      <c r="D80" s="236" t="s">
        <v>270</v>
      </c>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row>
    <row r="81" spans="4:36" ht="13.5">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row>
    <row r="83" spans="2:36" ht="13.5">
      <c r="B83" s="31" t="s">
        <v>266</v>
      </c>
      <c r="D83" s="234" t="s">
        <v>267</v>
      </c>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row>
    <row r="84" spans="4:36" ht="13.5">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row>
  </sheetData>
  <sheetProtection/>
  <mergeCells count="11">
    <mergeCell ref="D80:AJ81"/>
    <mergeCell ref="D83:AJ84"/>
    <mergeCell ref="D67:AJ68"/>
    <mergeCell ref="B59:AJ60"/>
    <mergeCell ref="D74:AJ75"/>
    <mergeCell ref="D77:AJ78"/>
    <mergeCell ref="E1:AF2"/>
    <mergeCell ref="A5:AK6"/>
    <mergeCell ref="Z48:AF48"/>
    <mergeCell ref="U43:U45"/>
    <mergeCell ref="T40:V40"/>
  </mergeCells>
  <printOptions/>
  <pageMargins left="0.49" right="0.2" top="0.67"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S24"/>
  <sheetViews>
    <sheetView showZeros="0" zoomScale="75" zoomScaleNormal="75" zoomScalePageLayoutView="0" workbookViewId="0" topLeftCell="A1">
      <selection activeCell="S12" sqref="S12"/>
    </sheetView>
  </sheetViews>
  <sheetFormatPr defaultColWidth="9.00390625" defaultRowHeight="13.5"/>
  <cols>
    <col min="1" max="19" width="8.125" style="71" customWidth="1"/>
    <col min="20" max="20" width="7.50390625" style="71" customWidth="1"/>
    <col min="21" max="16384" width="9.00390625" style="71" customWidth="1"/>
  </cols>
  <sheetData>
    <row r="1" spans="1:19" ht="19.5" thickBot="1">
      <c r="A1" s="70" t="s">
        <v>110</v>
      </c>
      <c r="S1" s="72" t="s">
        <v>111</v>
      </c>
    </row>
    <row r="2" spans="1:19" ht="24.75" customHeight="1">
      <c r="A2" s="240" t="s">
        <v>112</v>
      </c>
      <c r="B2" s="243" t="s">
        <v>113</v>
      </c>
      <c r="C2" s="244"/>
      <c r="D2" s="244"/>
      <c r="E2" s="244"/>
      <c r="F2" s="244"/>
      <c r="G2" s="244"/>
      <c r="H2" s="244"/>
      <c r="I2" s="244"/>
      <c r="J2" s="244"/>
      <c r="K2" s="244"/>
      <c r="L2" s="243" t="s">
        <v>114</v>
      </c>
      <c r="M2" s="247"/>
      <c r="N2" s="249" t="s">
        <v>115</v>
      </c>
      <c r="O2" s="250"/>
      <c r="P2" s="251"/>
      <c r="Q2" s="243" t="s">
        <v>116</v>
      </c>
      <c r="R2" s="244"/>
      <c r="S2" s="265"/>
    </row>
    <row r="3" spans="1:19" ht="32.25" customHeight="1">
      <c r="A3" s="241"/>
      <c r="B3" s="245"/>
      <c r="C3" s="246"/>
      <c r="D3" s="246"/>
      <c r="E3" s="246"/>
      <c r="F3" s="246"/>
      <c r="G3" s="246"/>
      <c r="H3" s="246"/>
      <c r="I3" s="246"/>
      <c r="J3" s="246"/>
      <c r="K3" s="246"/>
      <c r="L3" s="245"/>
      <c r="M3" s="248"/>
      <c r="N3" s="252"/>
      <c r="O3" s="253"/>
      <c r="P3" s="254"/>
      <c r="Q3" s="245"/>
      <c r="R3" s="246"/>
      <c r="S3" s="266"/>
    </row>
    <row r="4" spans="1:19" ht="24.75" customHeight="1">
      <c r="A4" s="241"/>
      <c r="B4" s="267" t="s">
        <v>117</v>
      </c>
      <c r="C4" s="268" t="s">
        <v>118</v>
      </c>
      <c r="D4" s="267" t="s">
        <v>119</v>
      </c>
      <c r="E4" s="268" t="s">
        <v>120</v>
      </c>
      <c r="F4" s="271" t="s">
        <v>121</v>
      </c>
      <c r="G4" s="255" t="s">
        <v>122</v>
      </c>
      <c r="H4" s="271" t="s">
        <v>123</v>
      </c>
      <c r="I4" s="255" t="s">
        <v>124</v>
      </c>
      <c r="J4" s="271" t="s">
        <v>125</v>
      </c>
      <c r="K4" s="255" t="s">
        <v>126</v>
      </c>
      <c r="L4" s="258" t="s">
        <v>127</v>
      </c>
      <c r="M4" s="255" t="s">
        <v>128</v>
      </c>
      <c r="N4" s="258" t="s">
        <v>129</v>
      </c>
      <c r="O4" s="260" t="s">
        <v>130</v>
      </c>
      <c r="P4" s="263" t="s">
        <v>131</v>
      </c>
      <c r="Q4" s="275" t="s">
        <v>132</v>
      </c>
      <c r="R4" s="255" t="s">
        <v>133</v>
      </c>
      <c r="S4" s="277" t="s">
        <v>134</v>
      </c>
    </row>
    <row r="5" spans="1:19" ht="24.75" customHeight="1">
      <c r="A5" s="241"/>
      <c r="B5" s="267"/>
      <c r="C5" s="269"/>
      <c r="D5" s="267"/>
      <c r="E5" s="269"/>
      <c r="F5" s="271"/>
      <c r="G5" s="256"/>
      <c r="H5" s="271"/>
      <c r="I5" s="256"/>
      <c r="J5" s="271"/>
      <c r="K5" s="256"/>
      <c r="L5" s="258"/>
      <c r="M5" s="256"/>
      <c r="N5" s="258"/>
      <c r="O5" s="261"/>
      <c r="P5" s="263"/>
      <c r="Q5" s="276"/>
      <c r="R5" s="256"/>
      <c r="S5" s="277"/>
    </row>
    <row r="6" spans="1:19" ht="24.75" customHeight="1">
      <c r="A6" s="241"/>
      <c r="B6" s="267"/>
      <c r="C6" s="269"/>
      <c r="D6" s="267"/>
      <c r="E6" s="269"/>
      <c r="F6" s="271"/>
      <c r="G6" s="256"/>
      <c r="H6" s="271"/>
      <c r="I6" s="256"/>
      <c r="J6" s="271"/>
      <c r="K6" s="256"/>
      <c r="L6" s="258"/>
      <c r="M6" s="256"/>
      <c r="N6" s="258"/>
      <c r="O6" s="261"/>
      <c r="P6" s="263"/>
      <c r="Q6" s="276"/>
      <c r="R6" s="256"/>
      <c r="S6" s="277"/>
    </row>
    <row r="7" spans="1:19" ht="24.75" customHeight="1">
      <c r="A7" s="241"/>
      <c r="B7" s="267"/>
      <c r="C7" s="269"/>
      <c r="D7" s="267"/>
      <c r="E7" s="269"/>
      <c r="F7" s="271"/>
      <c r="G7" s="256"/>
      <c r="H7" s="271"/>
      <c r="I7" s="256"/>
      <c r="J7" s="271"/>
      <c r="K7" s="256"/>
      <c r="L7" s="258"/>
      <c r="M7" s="256"/>
      <c r="N7" s="258"/>
      <c r="O7" s="261"/>
      <c r="P7" s="263"/>
      <c r="Q7" s="276"/>
      <c r="R7" s="256"/>
      <c r="S7" s="277"/>
    </row>
    <row r="8" spans="1:19" ht="24.75" customHeight="1">
      <c r="A8" s="241"/>
      <c r="B8" s="267"/>
      <c r="C8" s="269"/>
      <c r="D8" s="267"/>
      <c r="E8" s="269"/>
      <c r="F8" s="271"/>
      <c r="G8" s="256"/>
      <c r="H8" s="271"/>
      <c r="I8" s="256"/>
      <c r="J8" s="271"/>
      <c r="K8" s="256"/>
      <c r="L8" s="258"/>
      <c r="M8" s="256"/>
      <c r="N8" s="258"/>
      <c r="O8" s="261"/>
      <c r="P8" s="263"/>
      <c r="Q8" s="276"/>
      <c r="R8" s="256"/>
      <c r="S8" s="277"/>
    </row>
    <row r="9" spans="1:19" ht="24.75" customHeight="1">
      <c r="A9" s="241"/>
      <c r="B9" s="267"/>
      <c r="C9" s="269"/>
      <c r="D9" s="267"/>
      <c r="E9" s="269"/>
      <c r="F9" s="271"/>
      <c r="G9" s="256"/>
      <c r="H9" s="271"/>
      <c r="I9" s="256"/>
      <c r="J9" s="271"/>
      <c r="K9" s="256"/>
      <c r="L9" s="258"/>
      <c r="M9" s="256"/>
      <c r="N9" s="258"/>
      <c r="O9" s="261"/>
      <c r="P9" s="263"/>
      <c r="Q9" s="276"/>
      <c r="R9" s="256"/>
      <c r="S9" s="277"/>
    </row>
    <row r="10" spans="1:19" ht="29.25" customHeight="1">
      <c r="A10" s="242"/>
      <c r="B10" s="246"/>
      <c r="C10" s="270"/>
      <c r="D10" s="246"/>
      <c r="E10" s="270"/>
      <c r="F10" s="272"/>
      <c r="G10" s="257"/>
      <c r="H10" s="272"/>
      <c r="I10" s="257"/>
      <c r="J10" s="272"/>
      <c r="K10" s="257"/>
      <c r="L10" s="259"/>
      <c r="M10" s="257"/>
      <c r="N10" s="259"/>
      <c r="O10" s="262"/>
      <c r="P10" s="264"/>
      <c r="Q10" s="245"/>
      <c r="R10" s="257"/>
      <c r="S10" s="278"/>
    </row>
    <row r="11" spans="1:19" ht="21.75" customHeight="1">
      <c r="A11" s="74">
        <v>1</v>
      </c>
      <c r="B11" s="173">
        <v>0.019</v>
      </c>
      <c r="C11" s="173"/>
      <c r="D11" s="173"/>
      <c r="E11" s="173"/>
      <c r="F11" s="173"/>
      <c r="G11" s="173"/>
      <c r="H11" s="173"/>
      <c r="I11" s="173"/>
      <c r="J11" s="173"/>
      <c r="K11" s="173"/>
      <c r="L11" s="173"/>
      <c r="M11" s="173"/>
      <c r="N11" s="173"/>
      <c r="O11" s="173"/>
      <c r="P11" s="173"/>
      <c r="Q11" s="173"/>
      <c r="R11" s="178"/>
      <c r="S11" s="174">
        <v>0.11</v>
      </c>
    </row>
    <row r="12" spans="1:19" ht="21.75" customHeight="1">
      <c r="A12" s="74"/>
      <c r="B12" s="173"/>
      <c r="C12" s="173"/>
      <c r="D12" s="173"/>
      <c r="E12" s="173"/>
      <c r="F12" s="173"/>
      <c r="G12" s="173"/>
      <c r="H12" s="173"/>
      <c r="I12" s="173"/>
      <c r="J12" s="173"/>
      <c r="K12" s="173"/>
      <c r="L12" s="173"/>
      <c r="M12" s="173"/>
      <c r="N12" s="173"/>
      <c r="O12" s="173"/>
      <c r="P12" s="173"/>
      <c r="Q12" s="173"/>
      <c r="R12" s="173"/>
      <c r="S12" s="174"/>
    </row>
    <row r="13" spans="1:19" ht="21.75" customHeight="1">
      <c r="A13" s="74"/>
      <c r="B13" s="173"/>
      <c r="C13" s="173"/>
      <c r="D13" s="173"/>
      <c r="E13" s="173"/>
      <c r="F13" s="173"/>
      <c r="G13" s="173"/>
      <c r="H13" s="173"/>
      <c r="I13" s="173"/>
      <c r="J13" s="173"/>
      <c r="K13" s="173"/>
      <c r="L13" s="173"/>
      <c r="M13" s="173"/>
      <c r="N13" s="173"/>
      <c r="O13" s="173"/>
      <c r="P13" s="173"/>
      <c r="Q13" s="173"/>
      <c r="R13" s="173"/>
      <c r="S13" s="174"/>
    </row>
    <row r="14" spans="1:19" ht="21.75" customHeight="1">
      <c r="A14" s="75"/>
      <c r="B14" s="173"/>
      <c r="C14" s="173"/>
      <c r="D14" s="173"/>
      <c r="E14" s="173"/>
      <c r="F14" s="173"/>
      <c r="G14" s="173"/>
      <c r="H14" s="173"/>
      <c r="I14" s="173"/>
      <c r="J14" s="173"/>
      <c r="K14" s="173"/>
      <c r="L14" s="173"/>
      <c r="M14" s="173"/>
      <c r="N14" s="173"/>
      <c r="O14" s="173"/>
      <c r="P14" s="173"/>
      <c r="Q14" s="173"/>
      <c r="R14" s="173"/>
      <c r="S14" s="174"/>
    </row>
    <row r="15" spans="1:19" ht="21.75" customHeight="1">
      <c r="A15" s="75"/>
      <c r="B15" s="173"/>
      <c r="C15" s="173"/>
      <c r="D15" s="173"/>
      <c r="E15" s="173"/>
      <c r="F15" s="173"/>
      <c r="G15" s="173"/>
      <c r="H15" s="173"/>
      <c r="I15" s="173"/>
      <c r="J15" s="173"/>
      <c r="K15" s="173"/>
      <c r="L15" s="173"/>
      <c r="M15" s="173"/>
      <c r="N15" s="173"/>
      <c r="O15" s="173"/>
      <c r="P15" s="173"/>
      <c r="Q15" s="173"/>
      <c r="R15" s="173"/>
      <c r="S15" s="174"/>
    </row>
    <row r="16" spans="1:19" ht="21.75" customHeight="1">
      <c r="A16" s="75"/>
      <c r="B16" s="173"/>
      <c r="C16" s="173"/>
      <c r="D16" s="173"/>
      <c r="E16" s="173"/>
      <c r="F16" s="173"/>
      <c r="G16" s="173"/>
      <c r="H16" s="173"/>
      <c r="I16" s="173"/>
      <c r="J16" s="173"/>
      <c r="K16" s="173"/>
      <c r="L16" s="173"/>
      <c r="M16" s="173"/>
      <c r="N16" s="173"/>
      <c r="O16" s="173"/>
      <c r="P16" s="173"/>
      <c r="Q16" s="173"/>
      <c r="R16" s="173"/>
      <c r="S16" s="174"/>
    </row>
    <row r="17" spans="1:19" ht="21.75" customHeight="1">
      <c r="A17" s="75"/>
      <c r="B17" s="173"/>
      <c r="C17" s="173"/>
      <c r="D17" s="173"/>
      <c r="E17" s="173"/>
      <c r="F17" s="173"/>
      <c r="G17" s="173"/>
      <c r="H17" s="173"/>
      <c r="I17" s="173"/>
      <c r="J17" s="173"/>
      <c r="K17" s="173"/>
      <c r="L17" s="173"/>
      <c r="M17" s="173"/>
      <c r="N17" s="173"/>
      <c r="O17" s="173"/>
      <c r="P17" s="173"/>
      <c r="Q17" s="173"/>
      <c r="R17" s="173"/>
      <c r="S17" s="174"/>
    </row>
    <row r="18" spans="1:19" ht="21.75" customHeight="1">
      <c r="A18" s="75"/>
      <c r="B18" s="173"/>
      <c r="C18" s="173"/>
      <c r="D18" s="173"/>
      <c r="E18" s="173"/>
      <c r="F18" s="173"/>
      <c r="G18" s="173"/>
      <c r="H18" s="173"/>
      <c r="I18" s="173"/>
      <c r="J18" s="173"/>
      <c r="K18" s="173"/>
      <c r="L18" s="173"/>
      <c r="M18" s="173"/>
      <c r="N18" s="173"/>
      <c r="O18" s="173"/>
      <c r="P18" s="173"/>
      <c r="Q18" s="173"/>
      <c r="R18" s="173"/>
      <c r="S18" s="174"/>
    </row>
    <row r="19" spans="1:19" ht="21.75" customHeight="1">
      <c r="A19" s="75"/>
      <c r="B19" s="173"/>
      <c r="C19" s="173"/>
      <c r="D19" s="173"/>
      <c r="E19" s="173"/>
      <c r="F19" s="173"/>
      <c r="G19" s="173"/>
      <c r="H19" s="173"/>
      <c r="I19" s="173"/>
      <c r="J19" s="173"/>
      <c r="K19" s="173"/>
      <c r="L19" s="173"/>
      <c r="M19" s="173"/>
      <c r="N19" s="173"/>
      <c r="O19" s="173"/>
      <c r="P19" s="173"/>
      <c r="Q19" s="173"/>
      <c r="R19" s="173"/>
      <c r="S19" s="174"/>
    </row>
    <row r="20" spans="1:19" ht="21.75" customHeight="1">
      <c r="A20" s="75"/>
      <c r="B20" s="173"/>
      <c r="C20" s="173"/>
      <c r="D20" s="173"/>
      <c r="E20" s="173"/>
      <c r="F20" s="173"/>
      <c r="G20" s="173"/>
      <c r="H20" s="173"/>
      <c r="I20" s="173"/>
      <c r="J20" s="173"/>
      <c r="K20" s="173"/>
      <c r="L20" s="173"/>
      <c r="M20" s="173"/>
      <c r="N20" s="173"/>
      <c r="O20" s="173"/>
      <c r="P20" s="173"/>
      <c r="Q20" s="173"/>
      <c r="R20" s="173"/>
      <c r="S20" s="174"/>
    </row>
    <row r="21" spans="1:19" ht="21.75" customHeight="1">
      <c r="A21" s="76" t="s">
        <v>135</v>
      </c>
      <c r="B21" s="81">
        <f aca="true" t="shared" si="0" ref="B21:Q21">SUM(B11:B20)</f>
        <v>0.019</v>
      </c>
      <c r="C21" s="175">
        <f t="shared" si="0"/>
        <v>0</v>
      </c>
      <c r="D21" s="81">
        <f t="shared" si="0"/>
        <v>0</v>
      </c>
      <c r="E21" s="175">
        <f t="shared" si="0"/>
        <v>0</v>
      </c>
      <c r="F21" s="81">
        <f t="shared" si="0"/>
        <v>0</v>
      </c>
      <c r="G21" s="175">
        <f t="shared" si="0"/>
        <v>0</v>
      </c>
      <c r="H21" s="81">
        <f t="shared" si="0"/>
        <v>0</v>
      </c>
      <c r="I21" s="175">
        <f t="shared" si="0"/>
        <v>0</v>
      </c>
      <c r="J21" s="81">
        <f t="shared" si="0"/>
        <v>0</v>
      </c>
      <c r="K21" s="175">
        <f t="shared" si="0"/>
        <v>0</v>
      </c>
      <c r="L21" s="175">
        <f t="shared" si="0"/>
        <v>0</v>
      </c>
      <c r="M21" s="176">
        <f t="shared" si="0"/>
        <v>0</v>
      </c>
      <c r="N21" s="175">
        <f t="shared" si="0"/>
        <v>0</v>
      </c>
      <c r="O21" s="176">
        <f t="shared" si="0"/>
        <v>0</v>
      </c>
      <c r="P21" s="176">
        <f t="shared" si="0"/>
        <v>0</v>
      </c>
      <c r="Q21" s="175">
        <f t="shared" si="0"/>
        <v>0</v>
      </c>
      <c r="R21" s="175">
        <f>SUM(R11:R20)</f>
        <v>0</v>
      </c>
      <c r="S21" s="177">
        <f>SUM(S11:S20)</f>
        <v>0.11</v>
      </c>
    </row>
    <row r="22" spans="1:19" ht="24.75" customHeight="1">
      <c r="A22" s="76" t="s">
        <v>136</v>
      </c>
      <c r="B22" s="279">
        <f>SUM(B21:K21)</f>
        <v>0.019</v>
      </c>
      <c r="C22" s="280"/>
      <c r="D22" s="280"/>
      <c r="E22" s="280"/>
      <c r="F22" s="280"/>
      <c r="G22" s="280"/>
      <c r="H22" s="280"/>
      <c r="I22" s="280"/>
      <c r="J22" s="280"/>
      <c r="K22" s="281"/>
      <c r="L22" s="279">
        <f>SUM(L21:M21)</f>
        <v>0</v>
      </c>
      <c r="M22" s="281"/>
      <c r="N22" s="279">
        <f>SUM(N21:P21)</f>
        <v>0</v>
      </c>
      <c r="O22" s="280"/>
      <c r="P22" s="281"/>
      <c r="Q22" s="279">
        <f>SUM(Q21:S21)</f>
        <v>0.11</v>
      </c>
      <c r="R22" s="280"/>
      <c r="S22" s="282"/>
    </row>
    <row r="23" spans="1:19" ht="24.75" customHeight="1" thickBot="1">
      <c r="A23" s="78" t="s">
        <v>137</v>
      </c>
      <c r="B23" s="273">
        <f>SUM(B22:S22)</f>
        <v>0.129</v>
      </c>
      <c r="C23" s="273"/>
      <c r="D23" s="273"/>
      <c r="E23" s="273"/>
      <c r="F23" s="273"/>
      <c r="G23" s="273"/>
      <c r="H23" s="273"/>
      <c r="I23" s="273"/>
      <c r="J23" s="273"/>
      <c r="K23" s="273"/>
      <c r="L23" s="273"/>
      <c r="M23" s="273"/>
      <c r="N23" s="273"/>
      <c r="O23" s="273"/>
      <c r="P23" s="273"/>
      <c r="Q23" s="273"/>
      <c r="R23" s="273"/>
      <c r="S23" s="274"/>
    </row>
    <row r="24" ht="18" customHeight="1">
      <c r="R24" s="79" t="s">
        <v>138</v>
      </c>
    </row>
  </sheetData>
  <sheetProtection/>
  <mergeCells count="28">
    <mergeCell ref="B23:S23"/>
    <mergeCell ref="Q4:Q10"/>
    <mergeCell ref="R4:R10"/>
    <mergeCell ref="S4:S10"/>
    <mergeCell ref="B22:K22"/>
    <mergeCell ref="L22:M22"/>
    <mergeCell ref="N22:P22"/>
    <mergeCell ref="Q22:S22"/>
    <mergeCell ref="Q2:S3"/>
    <mergeCell ref="B4:B10"/>
    <mergeCell ref="C4:C10"/>
    <mergeCell ref="D4:D10"/>
    <mergeCell ref="E4:E10"/>
    <mergeCell ref="F4:F10"/>
    <mergeCell ref="G4:G10"/>
    <mergeCell ref="H4:H10"/>
    <mergeCell ref="I4:I10"/>
    <mergeCell ref="J4:J10"/>
    <mergeCell ref="A2:A10"/>
    <mergeCell ref="B2:K3"/>
    <mergeCell ref="L2:M3"/>
    <mergeCell ref="N2:P3"/>
    <mergeCell ref="K4:K10"/>
    <mergeCell ref="L4:L10"/>
    <mergeCell ref="M4:M10"/>
    <mergeCell ref="N4:N10"/>
    <mergeCell ref="O4:O10"/>
    <mergeCell ref="P4:P10"/>
  </mergeCells>
  <printOptions/>
  <pageMargins left="0.3937007874015748" right="0.3937007874015748" top="0.984251968503937" bottom="0.3937007874015748" header="0.5118110236220472" footer="0.5118110236220472"/>
  <pageSetup horizontalDpi="600" verticalDpi="600" orientation="landscape" paperSize="9" scale="90" r:id="rId1"/>
  <headerFooter alignWithMargins="0">
    <oddFooter>&amp;C&amp;"ＭＳ ゴシック,標準"&amp;10 &amp;"ＭＳ Ｐゴシック,標準"&amp;11
</oddFooter>
  </headerFooter>
</worksheet>
</file>

<file path=xl/worksheets/sheet4.xml><?xml version="1.0" encoding="utf-8"?>
<worksheet xmlns="http://schemas.openxmlformats.org/spreadsheetml/2006/main" xmlns:r="http://schemas.openxmlformats.org/officeDocument/2006/relationships">
  <dimension ref="A2:S25"/>
  <sheetViews>
    <sheetView showZeros="0" zoomScale="75" zoomScaleNormal="75" zoomScalePageLayoutView="0" workbookViewId="0" topLeftCell="A1">
      <selection activeCell="U10" sqref="U10"/>
    </sheetView>
  </sheetViews>
  <sheetFormatPr defaultColWidth="9.00390625" defaultRowHeight="13.5"/>
  <cols>
    <col min="1" max="19" width="8.125" style="71" customWidth="1"/>
    <col min="20" max="20" width="7.25390625" style="71" customWidth="1"/>
    <col min="21" max="16384" width="9.00390625" style="71" customWidth="1"/>
  </cols>
  <sheetData>
    <row r="2" spans="1:19" ht="19.5" thickBot="1">
      <c r="A2" s="70" t="s">
        <v>139</v>
      </c>
      <c r="S2" s="72" t="s">
        <v>140</v>
      </c>
    </row>
    <row r="3" spans="1:19" ht="24.75" customHeight="1">
      <c r="A3" s="240" t="s">
        <v>112</v>
      </c>
      <c r="B3" s="243" t="s">
        <v>113</v>
      </c>
      <c r="C3" s="244"/>
      <c r="D3" s="244"/>
      <c r="E3" s="244"/>
      <c r="F3" s="244"/>
      <c r="G3" s="244"/>
      <c r="H3" s="244"/>
      <c r="I3" s="244"/>
      <c r="J3" s="244"/>
      <c r="K3" s="244"/>
      <c r="L3" s="243" t="s">
        <v>114</v>
      </c>
      <c r="M3" s="247"/>
      <c r="N3" s="249" t="s">
        <v>115</v>
      </c>
      <c r="O3" s="250"/>
      <c r="P3" s="251"/>
      <c r="Q3" s="243" t="s">
        <v>116</v>
      </c>
      <c r="R3" s="244"/>
      <c r="S3" s="265"/>
    </row>
    <row r="4" spans="1:19" ht="24.75" customHeight="1">
      <c r="A4" s="241"/>
      <c r="B4" s="245"/>
      <c r="C4" s="246"/>
      <c r="D4" s="246"/>
      <c r="E4" s="246"/>
      <c r="F4" s="246"/>
      <c r="G4" s="246"/>
      <c r="H4" s="246"/>
      <c r="I4" s="246"/>
      <c r="J4" s="246"/>
      <c r="K4" s="246"/>
      <c r="L4" s="245"/>
      <c r="M4" s="248"/>
      <c r="N4" s="252"/>
      <c r="O4" s="253"/>
      <c r="P4" s="254"/>
      <c r="Q4" s="245"/>
      <c r="R4" s="246"/>
      <c r="S4" s="266"/>
    </row>
    <row r="5" spans="1:19" ht="24.75" customHeight="1">
      <c r="A5" s="241"/>
      <c r="B5" s="267" t="s">
        <v>117</v>
      </c>
      <c r="C5" s="268" t="s">
        <v>118</v>
      </c>
      <c r="D5" s="267" t="s">
        <v>119</v>
      </c>
      <c r="E5" s="268" t="s">
        <v>120</v>
      </c>
      <c r="F5" s="271" t="s">
        <v>121</v>
      </c>
      <c r="G5" s="255" t="s">
        <v>122</v>
      </c>
      <c r="H5" s="271" t="s">
        <v>123</v>
      </c>
      <c r="I5" s="255" t="s">
        <v>124</v>
      </c>
      <c r="J5" s="271" t="s">
        <v>125</v>
      </c>
      <c r="K5" s="255" t="s">
        <v>126</v>
      </c>
      <c r="L5" s="258" t="s">
        <v>127</v>
      </c>
      <c r="M5" s="255" t="s">
        <v>128</v>
      </c>
      <c r="N5" s="258" t="s">
        <v>129</v>
      </c>
      <c r="O5" s="260" t="s">
        <v>130</v>
      </c>
      <c r="P5" s="263" t="s">
        <v>131</v>
      </c>
      <c r="Q5" s="275" t="s">
        <v>132</v>
      </c>
      <c r="R5" s="255" t="s">
        <v>133</v>
      </c>
      <c r="S5" s="283" t="s">
        <v>134</v>
      </c>
    </row>
    <row r="6" spans="1:19" ht="24.75" customHeight="1">
      <c r="A6" s="241"/>
      <c r="B6" s="267"/>
      <c r="C6" s="269"/>
      <c r="D6" s="267"/>
      <c r="E6" s="269"/>
      <c r="F6" s="271"/>
      <c r="G6" s="256"/>
      <c r="H6" s="271"/>
      <c r="I6" s="256"/>
      <c r="J6" s="271"/>
      <c r="K6" s="256"/>
      <c r="L6" s="258"/>
      <c r="M6" s="256"/>
      <c r="N6" s="258"/>
      <c r="O6" s="261"/>
      <c r="P6" s="263"/>
      <c r="Q6" s="276"/>
      <c r="R6" s="256"/>
      <c r="S6" s="284"/>
    </row>
    <row r="7" spans="1:19" ht="24.75" customHeight="1">
      <c r="A7" s="241"/>
      <c r="B7" s="267"/>
      <c r="C7" s="269"/>
      <c r="D7" s="267"/>
      <c r="E7" s="269"/>
      <c r="F7" s="271"/>
      <c r="G7" s="256"/>
      <c r="H7" s="271"/>
      <c r="I7" s="256"/>
      <c r="J7" s="271"/>
      <c r="K7" s="256"/>
      <c r="L7" s="258"/>
      <c r="M7" s="256"/>
      <c r="N7" s="258"/>
      <c r="O7" s="261"/>
      <c r="P7" s="263"/>
      <c r="Q7" s="276"/>
      <c r="R7" s="256"/>
      <c r="S7" s="284"/>
    </row>
    <row r="8" spans="1:19" ht="24.75" customHeight="1">
      <c r="A8" s="241"/>
      <c r="B8" s="267"/>
      <c r="C8" s="269"/>
      <c r="D8" s="267"/>
      <c r="E8" s="269"/>
      <c r="F8" s="271"/>
      <c r="G8" s="256"/>
      <c r="H8" s="271"/>
      <c r="I8" s="256"/>
      <c r="J8" s="271"/>
      <c r="K8" s="256"/>
      <c r="L8" s="258"/>
      <c r="M8" s="256"/>
      <c r="N8" s="258"/>
      <c r="O8" s="261"/>
      <c r="P8" s="263"/>
      <c r="Q8" s="276"/>
      <c r="R8" s="256"/>
      <c r="S8" s="284"/>
    </row>
    <row r="9" spans="1:19" ht="24.75" customHeight="1">
      <c r="A9" s="241"/>
      <c r="B9" s="267"/>
      <c r="C9" s="269"/>
      <c r="D9" s="267"/>
      <c r="E9" s="269"/>
      <c r="F9" s="271"/>
      <c r="G9" s="256"/>
      <c r="H9" s="271"/>
      <c r="I9" s="256"/>
      <c r="J9" s="271"/>
      <c r="K9" s="256"/>
      <c r="L9" s="258"/>
      <c r="M9" s="256"/>
      <c r="N9" s="258"/>
      <c r="O9" s="261"/>
      <c r="P9" s="263"/>
      <c r="Q9" s="276"/>
      <c r="R9" s="256"/>
      <c r="S9" s="284"/>
    </row>
    <row r="10" spans="1:19" ht="24.75" customHeight="1">
      <c r="A10" s="241"/>
      <c r="B10" s="267"/>
      <c r="C10" s="269"/>
      <c r="D10" s="267"/>
      <c r="E10" s="269"/>
      <c r="F10" s="271"/>
      <c r="G10" s="256"/>
      <c r="H10" s="271"/>
      <c r="I10" s="256"/>
      <c r="J10" s="271"/>
      <c r="K10" s="256"/>
      <c r="L10" s="258"/>
      <c r="M10" s="256"/>
      <c r="N10" s="258"/>
      <c r="O10" s="261"/>
      <c r="P10" s="263"/>
      <c r="Q10" s="276"/>
      <c r="R10" s="256"/>
      <c r="S10" s="284"/>
    </row>
    <row r="11" spans="1:19" ht="24.75" customHeight="1">
      <c r="A11" s="242"/>
      <c r="B11" s="246"/>
      <c r="C11" s="270"/>
      <c r="D11" s="246"/>
      <c r="E11" s="270"/>
      <c r="F11" s="272"/>
      <c r="G11" s="257"/>
      <c r="H11" s="272"/>
      <c r="I11" s="257"/>
      <c r="J11" s="272"/>
      <c r="K11" s="257"/>
      <c r="L11" s="259"/>
      <c r="M11" s="257"/>
      <c r="N11" s="259"/>
      <c r="O11" s="262"/>
      <c r="P11" s="264"/>
      <c r="Q11" s="245"/>
      <c r="R11" s="257"/>
      <c r="S11" s="285"/>
    </row>
    <row r="12" spans="1:19" ht="24.75" customHeight="1">
      <c r="A12" s="75">
        <v>1</v>
      </c>
      <c r="B12" s="173">
        <v>0.112</v>
      </c>
      <c r="C12" s="173"/>
      <c r="D12" s="173"/>
      <c r="E12" s="173"/>
      <c r="F12" s="173">
        <v>0.017</v>
      </c>
      <c r="G12" s="173"/>
      <c r="H12" s="173"/>
      <c r="I12" s="173"/>
      <c r="J12" s="173"/>
      <c r="K12" s="173"/>
      <c r="L12" s="173"/>
      <c r="M12" s="173"/>
      <c r="N12" s="173"/>
      <c r="O12" s="173"/>
      <c r="P12" s="173"/>
      <c r="Q12" s="173"/>
      <c r="R12" s="173"/>
      <c r="S12" s="174"/>
    </row>
    <row r="13" spans="1:19" ht="24.75" customHeight="1">
      <c r="A13" s="75"/>
      <c r="B13" s="173"/>
      <c r="C13" s="173"/>
      <c r="D13" s="173"/>
      <c r="E13" s="173"/>
      <c r="F13" s="173"/>
      <c r="G13" s="173"/>
      <c r="H13" s="173"/>
      <c r="I13" s="173"/>
      <c r="J13" s="173"/>
      <c r="K13" s="173"/>
      <c r="L13" s="173"/>
      <c r="M13" s="173"/>
      <c r="N13" s="173"/>
      <c r="O13" s="173"/>
      <c r="P13" s="173"/>
      <c r="Q13" s="173"/>
      <c r="R13" s="173"/>
      <c r="S13" s="174"/>
    </row>
    <row r="14" spans="1:19" ht="24.75" customHeight="1">
      <c r="A14" s="75"/>
      <c r="B14" s="173"/>
      <c r="C14" s="173"/>
      <c r="D14" s="173"/>
      <c r="E14" s="173"/>
      <c r="F14" s="173"/>
      <c r="G14" s="173"/>
      <c r="H14" s="173"/>
      <c r="I14" s="173"/>
      <c r="J14" s="173"/>
      <c r="K14" s="173"/>
      <c r="L14" s="173"/>
      <c r="M14" s="173"/>
      <c r="N14" s="173"/>
      <c r="O14" s="173"/>
      <c r="P14" s="173"/>
      <c r="Q14" s="173"/>
      <c r="R14" s="173"/>
      <c r="S14" s="174"/>
    </row>
    <row r="15" spans="1:19" ht="24.75" customHeight="1">
      <c r="A15" s="75"/>
      <c r="B15" s="173"/>
      <c r="C15" s="173"/>
      <c r="D15" s="173"/>
      <c r="E15" s="173"/>
      <c r="F15" s="173"/>
      <c r="G15" s="173"/>
      <c r="H15" s="173"/>
      <c r="I15" s="173"/>
      <c r="J15" s="173"/>
      <c r="K15" s="173"/>
      <c r="L15" s="173"/>
      <c r="M15" s="173"/>
      <c r="N15" s="173"/>
      <c r="O15" s="173"/>
      <c r="P15" s="173"/>
      <c r="Q15" s="173"/>
      <c r="R15" s="173"/>
      <c r="S15" s="174"/>
    </row>
    <row r="16" spans="1:19" ht="24.75" customHeight="1">
      <c r="A16" s="75"/>
      <c r="B16" s="173"/>
      <c r="C16" s="173"/>
      <c r="D16" s="173"/>
      <c r="E16" s="173"/>
      <c r="F16" s="173"/>
      <c r="G16" s="173"/>
      <c r="H16" s="173"/>
      <c r="I16" s="173"/>
      <c r="J16" s="173"/>
      <c r="K16" s="173"/>
      <c r="L16" s="173"/>
      <c r="M16" s="173"/>
      <c r="N16" s="173"/>
      <c r="O16" s="173"/>
      <c r="P16" s="173"/>
      <c r="Q16" s="173"/>
      <c r="R16" s="173"/>
      <c r="S16" s="174"/>
    </row>
    <row r="17" spans="1:19" ht="24.75" customHeight="1">
      <c r="A17" s="75"/>
      <c r="B17" s="173"/>
      <c r="C17" s="173"/>
      <c r="D17" s="173"/>
      <c r="E17" s="173"/>
      <c r="F17" s="173"/>
      <c r="G17" s="173"/>
      <c r="H17" s="173"/>
      <c r="I17" s="173"/>
      <c r="J17" s="173"/>
      <c r="K17" s="173"/>
      <c r="L17" s="173"/>
      <c r="M17" s="173"/>
      <c r="N17" s="173"/>
      <c r="O17" s="173"/>
      <c r="P17" s="173"/>
      <c r="Q17" s="173"/>
      <c r="R17" s="173"/>
      <c r="S17" s="174"/>
    </row>
    <row r="18" spans="1:19" ht="24.75" customHeight="1">
      <c r="A18" s="75"/>
      <c r="B18" s="173"/>
      <c r="C18" s="173"/>
      <c r="D18" s="173"/>
      <c r="E18" s="173"/>
      <c r="F18" s="173"/>
      <c r="G18" s="173"/>
      <c r="H18" s="173"/>
      <c r="I18" s="173"/>
      <c r="J18" s="173"/>
      <c r="K18" s="173"/>
      <c r="L18" s="173"/>
      <c r="M18" s="173"/>
      <c r="N18" s="173"/>
      <c r="O18" s="173"/>
      <c r="P18" s="173"/>
      <c r="Q18" s="173"/>
      <c r="R18" s="173"/>
      <c r="S18" s="174"/>
    </row>
    <row r="19" spans="1:19" ht="24.75" customHeight="1">
      <c r="A19" s="75"/>
      <c r="B19" s="173"/>
      <c r="C19" s="173"/>
      <c r="D19" s="173"/>
      <c r="E19" s="173"/>
      <c r="F19" s="173"/>
      <c r="G19" s="173"/>
      <c r="H19" s="173"/>
      <c r="I19" s="173"/>
      <c r="J19" s="173"/>
      <c r="K19" s="173"/>
      <c r="L19" s="173"/>
      <c r="M19" s="173"/>
      <c r="N19" s="173"/>
      <c r="O19" s="173"/>
      <c r="P19" s="173"/>
      <c r="Q19" s="173"/>
      <c r="R19" s="173"/>
      <c r="S19" s="174"/>
    </row>
    <row r="20" spans="1:19" ht="24.75" customHeight="1">
      <c r="A20" s="75"/>
      <c r="B20" s="173"/>
      <c r="C20" s="173"/>
      <c r="D20" s="173"/>
      <c r="E20" s="173"/>
      <c r="F20" s="173"/>
      <c r="G20" s="173"/>
      <c r="H20" s="173"/>
      <c r="I20" s="173"/>
      <c r="J20" s="173"/>
      <c r="K20" s="173"/>
      <c r="L20" s="173"/>
      <c r="M20" s="173"/>
      <c r="N20" s="173"/>
      <c r="O20" s="173"/>
      <c r="P20" s="173"/>
      <c r="Q20" s="173"/>
      <c r="R20" s="173"/>
      <c r="S20" s="174"/>
    </row>
    <row r="21" spans="1:19" ht="24.75" customHeight="1">
      <c r="A21" s="75"/>
      <c r="B21" s="173"/>
      <c r="C21" s="173"/>
      <c r="D21" s="173"/>
      <c r="E21" s="173"/>
      <c r="F21" s="173"/>
      <c r="G21" s="173"/>
      <c r="H21" s="173"/>
      <c r="I21" s="173"/>
      <c r="J21" s="173"/>
      <c r="K21" s="173"/>
      <c r="L21" s="173"/>
      <c r="M21" s="173"/>
      <c r="N21" s="173"/>
      <c r="O21" s="173"/>
      <c r="P21" s="173"/>
      <c r="Q21" s="173"/>
      <c r="R21" s="173"/>
      <c r="S21" s="174"/>
    </row>
    <row r="22" spans="1:19" ht="24.75" customHeight="1">
      <c r="A22" s="76" t="s">
        <v>141</v>
      </c>
      <c r="B22" s="81">
        <f aca="true" t="shared" si="0" ref="B22:S22">SUM(B12:B21)</f>
        <v>0.112</v>
      </c>
      <c r="C22" s="175">
        <f t="shared" si="0"/>
        <v>0</v>
      </c>
      <c r="D22" s="81">
        <f t="shared" si="0"/>
        <v>0</v>
      </c>
      <c r="E22" s="175">
        <f t="shared" si="0"/>
        <v>0</v>
      </c>
      <c r="F22" s="81">
        <f t="shared" si="0"/>
        <v>0.017</v>
      </c>
      <c r="G22" s="175">
        <f t="shared" si="0"/>
        <v>0</v>
      </c>
      <c r="H22" s="81">
        <f t="shared" si="0"/>
        <v>0</v>
      </c>
      <c r="I22" s="175">
        <f t="shared" si="0"/>
        <v>0</v>
      </c>
      <c r="J22" s="81">
        <f t="shared" si="0"/>
        <v>0</v>
      </c>
      <c r="K22" s="175">
        <f t="shared" si="0"/>
        <v>0</v>
      </c>
      <c r="L22" s="175">
        <f t="shared" si="0"/>
        <v>0</v>
      </c>
      <c r="M22" s="176">
        <f t="shared" si="0"/>
        <v>0</v>
      </c>
      <c r="N22" s="175">
        <f t="shared" si="0"/>
        <v>0</v>
      </c>
      <c r="O22" s="175">
        <f t="shared" si="0"/>
        <v>0</v>
      </c>
      <c r="P22" s="176">
        <f t="shared" si="0"/>
        <v>0</v>
      </c>
      <c r="Q22" s="175">
        <f t="shared" si="0"/>
        <v>0</v>
      </c>
      <c r="R22" s="175">
        <f t="shared" si="0"/>
        <v>0</v>
      </c>
      <c r="S22" s="177">
        <f t="shared" si="0"/>
        <v>0</v>
      </c>
    </row>
    <row r="23" spans="1:19" ht="24.75" customHeight="1">
      <c r="A23" s="76" t="s">
        <v>136</v>
      </c>
      <c r="B23" s="280">
        <f>SUM(B22:K22)</f>
        <v>0.129</v>
      </c>
      <c r="C23" s="280"/>
      <c r="D23" s="280"/>
      <c r="E23" s="280"/>
      <c r="F23" s="280"/>
      <c r="G23" s="280"/>
      <c r="H23" s="280"/>
      <c r="I23" s="280"/>
      <c r="J23" s="280"/>
      <c r="K23" s="280"/>
      <c r="L23" s="279">
        <f>SUM(L22:M22)</f>
        <v>0</v>
      </c>
      <c r="M23" s="281"/>
      <c r="N23" s="279">
        <f>SUM(N22:P22)</f>
        <v>0</v>
      </c>
      <c r="O23" s="280"/>
      <c r="P23" s="281"/>
      <c r="Q23" s="279">
        <f>SUM(Q22:S22)</f>
        <v>0</v>
      </c>
      <c r="R23" s="280"/>
      <c r="S23" s="282"/>
    </row>
    <row r="24" spans="1:19" ht="24.75" customHeight="1" thickBot="1">
      <c r="A24" s="78" t="s">
        <v>137</v>
      </c>
      <c r="B24" s="273">
        <f>SUM(B23:S23)</f>
        <v>0.129</v>
      </c>
      <c r="C24" s="273"/>
      <c r="D24" s="273"/>
      <c r="E24" s="273"/>
      <c r="F24" s="273"/>
      <c r="G24" s="273"/>
      <c r="H24" s="273"/>
      <c r="I24" s="273"/>
      <c r="J24" s="273"/>
      <c r="K24" s="273"/>
      <c r="L24" s="273"/>
      <c r="M24" s="273"/>
      <c r="N24" s="273"/>
      <c r="O24" s="273"/>
      <c r="P24" s="273"/>
      <c r="Q24" s="273"/>
      <c r="R24" s="273"/>
      <c r="S24" s="274"/>
    </row>
    <row r="25" ht="14.25">
      <c r="R25" s="79" t="s">
        <v>138</v>
      </c>
    </row>
  </sheetData>
  <sheetProtection/>
  <mergeCells count="28">
    <mergeCell ref="B24:S24"/>
    <mergeCell ref="Q5:Q11"/>
    <mergeCell ref="R5:R11"/>
    <mergeCell ref="S5:S11"/>
    <mergeCell ref="B23:K23"/>
    <mergeCell ref="L23:M23"/>
    <mergeCell ref="N23:P23"/>
    <mergeCell ref="Q23:S23"/>
    <mergeCell ref="Q3:S4"/>
    <mergeCell ref="B5:B11"/>
    <mergeCell ref="C5:C11"/>
    <mergeCell ref="D5:D11"/>
    <mergeCell ref="E5:E11"/>
    <mergeCell ref="F5:F11"/>
    <mergeCell ref="G5:G11"/>
    <mergeCell ref="H5:H11"/>
    <mergeCell ref="I5:I11"/>
    <mergeCell ref="J5:J11"/>
    <mergeCell ref="A3:A11"/>
    <mergeCell ref="B3:K4"/>
    <mergeCell ref="L3:M4"/>
    <mergeCell ref="N3:P4"/>
    <mergeCell ref="K5:K11"/>
    <mergeCell ref="L5:L11"/>
    <mergeCell ref="M5:M11"/>
    <mergeCell ref="N5:N11"/>
    <mergeCell ref="O5:O11"/>
    <mergeCell ref="P5:P11"/>
  </mergeCells>
  <printOptions/>
  <pageMargins left="0.3937007874015748" right="0.3937007874015748" top="0.5905511811023623" bottom="0.3937007874015748" header="0.5118110236220472" footer="0.5118110236220472"/>
  <pageSetup horizontalDpi="600" verticalDpi="600" orientation="landscape" paperSize="9" scale="90" r:id="rId1"/>
  <headerFooter alignWithMargins="0">
    <oddFooter>&amp;C&amp;"ＭＳ ゴシック,標準"&amp;10 &amp;"ＭＳ Ｐゴシック,標準"&amp;11
</oddFooter>
  </headerFooter>
</worksheet>
</file>

<file path=xl/worksheets/sheet5.xml><?xml version="1.0" encoding="utf-8"?>
<worksheet xmlns="http://schemas.openxmlformats.org/spreadsheetml/2006/main" xmlns:r="http://schemas.openxmlformats.org/officeDocument/2006/relationships">
  <dimension ref="A1:O32"/>
  <sheetViews>
    <sheetView showZeros="0" zoomScale="75" zoomScaleNormal="75" zoomScalePageLayoutView="0" workbookViewId="0" topLeftCell="A1">
      <selection activeCell="M30" sqref="M30"/>
    </sheetView>
  </sheetViews>
  <sheetFormatPr defaultColWidth="9.00390625" defaultRowHeight="21.75" customHeight="1"/>
  <cols>
    <col min="1" max="8" width="6.00390625" style="71" customWidth="1"/>
    <col min="9" max="9" width="20.75390625" style="71" customWidth="1"/>
    <col min="10" max="10" width="14.00390625" style="71" customWidth="1"/>
    <col min="11" max="11" width="14.50390625" style="71" customWidth="1"/>
    <col min="12" max="12" width="14.25390625" style="71" customWidth="1"/>
    <col min="13" max="13" width="27.25390625" style="71" customWidth="1"/>
    <col min="14" max="14" width="13.00390625" style="71" customWidth="1"/>
    <col min="15" max="15" width="12.50390625" style="71" customWidth="1"/>
    <col min="16" max="16384" width="9.00390625" style="71" customWidth="1"/>
  </cols>
  <sheetData>
    <row r="1" spans="1:15" ht="21.75" customHeight="1" thickBot="1">
      <c r="A1" s="70" t="s">
        <v>142</v>
      </c>
      <c r="O1" s="72" t="s">
        <v>143</v>
      </c>
    </row>
    <row r="2" spans="1:15" ht="18.75" customHeight="1">
      <c r="A2" s="295" t="s">
        <v>144</v>
      </c>
      <c r="B2" s="296"/>
      <c r="C2" s="296"/>
      <c r="D2" s="296"/>
      <c r="E2" s="296"/>
      <c r="F2" s="296"/>
      <c r="G2" s="82"/>
      <c r="H2" s="82"/>
      <c r="I2" s="82"/>
      <c r="J2" s="83" t="s">
        <v>145</v>
      </c>
      <c r="K2" s="84" t="s">
        <v>146</v>
      </c>
      <c r="L2" s="83" t="s">
        <v>147</v>
      </c>
      <c r="M2" s="84" t="s">
        <v>148</v>
      </c>
      <c r="N2" s="85" t="s">
        <v>149</v>
      </c>
      <c r="O2" s="298" t="s">
        <v>150</v>
      </c>
    </row>
    <row r="3" spans="1:15" ht="18.75" customHeight="1">
      <c r="A3" s="301" t="s">
        <v>151</v>
      </c>
      <c r="B3" s="302"/>
      <c r="C3" s="302"/>
      <c r="D3" s="302"/>
      <c r="E3" s="302"/>
      <c r="F3" s="302"/>
      <c r="G3" s="86"/>
      <c r="H3" s="86"/>
      <c r="I3" s="86"/>
      <c r="J3" s="87" t="s">
        <v>152</v>
      </c>
      <c r="K3" s="87" t="s">
        <v>153</v>
      </c>
      <c r="L3" s="87" t="s">
        <v>154</v>
      </c>
      <c r="M3" s="88" t="s">
        <v>155</v>
      </c>
      <c r="N3" s="307" t="s">
        <v>156</v>
      </c>
      <c r="O3" s="299"/>
    </row>
    <row r="4" spans="1:15" ht="18.75" customHeight="1">
      <c r="A4" s="303"/>
      <c r="B4" s="304"/>
      <c r="C4" s="304"/>
      <c r="D4" s="304"/>
      <c r="E4" s="304"/>
      <c r="F4" s="304"/>
      <c r="G4" s="86"/>
      <c r="H4" s="86"/>
      <c r="I4" s="86"/>
      <c r="J4" s="89" t="s">
        <v>157</v>
      </c>
      <c r="K4" s="89" t="s">
        <v>158</v>
      </c>
      <c r="L4" s="89" t="s">
        <v>159</v>
      </c>
      <c r="M4" s="89"/>
      <c r="N4" s="308"/>
      <c r="O4" s="299"/>
    </row>
    <row r="5" spans="1:15" ht="18.75" customHeight="1">
      <c r="A5" s="303"/>
      <c r="B5" s="304"/>
      <c r="C5" s="304"/>
      <c r="D5" s="304"/>
      <c r="E5" s="304"/>
      <c r="F5" s="304"/>
      <c r="G5" s="86"/>
      <c r="H5" s="86"/>
      <c r="I5" s="86"/>
      <c r="J5" s="88" t="s">
        <v>111</v>
      </c>
      <c r="K5" s="88" t="s">
        <v>140</v>
      </c>
      <c r="L5" s="310" t="s">
        <v>160</v>
      </c>
      <c r="M5" s="88" t="s">
        <v>161</v>
      </c>
      <c r="N5" s="308"/>
      <c r="O5" s="299"/>
    </row>
    <row r="6" spans="1:15" ht="18.75" customHeight="1">
      <c r="A6" s="305"/>
      <c r="B6" s="306"/>
      <c r="C6" s="306"/>
      <c r="D6" s="306"/>
      <c r="E6" s="306"/>
      <c r="F6" s="306"/>
      <c r="G6" s="86"/>
      <c r="H6" s="86"/>
      <c r="I6" s="86"/>
      <c r="J6" s="89" t="s">
        <v>162</v>
      </c>
      <c r="K6" s="89" t="s">
        <v>162</v>
      </c>
      <c r="L6" s="311"/>
      <c r="M6" s="89" t="s">
        <v>163</v>
      </c>
      <c r="N6" s="309"/>
      <c r="O6" s="300"/>
    </row>
    <row r="7" spans="1:15" ht="19.5" customHeight="1">
      <c r="A7" s="318" t="s">
        <v>113</v>
      </c>
      <c r="B7" s="319"/>
      <c r="C7" s="286" t="s">
        <v>164</v>
      </c>
      <c r="D7" s="297"/>
      <c r="E7" s="297"/>
      <c r="F7" s="297"/>
      <c r="G7" s="297"/>
      <c r="H7" s="297"/>
      <c r="I7" s="297"/>
      <c r="J7" s="80">
        <f>'様式－１'!$B$21</f>
        <v>0.019</v>
      </c>
      <c r="K7" s="179">
        <f>'様式－２'!$B$22</f>
        <v>0.112</v>
      </c>
      <c r="L7" s="179">
        <f>K7-J7</f>
        <v>0.093</v>
      </c>
      <c r="M7" s="179">
        <f aca="true" t="shared" si="0" ref="M7:M15">IF(L7&lt;=0," ",L7)</f>
        <v>0.093</v>
      </c>
      <c r="N7" s="91">
        <v>0.9</v>
      </c>
      <c r="O7" s="312" t="s">
        <v>165</v>
      </c>
    </row>
    <row r="8" spans="1:15" ht="19.5" customHeight="1">
      <c r="A8" s="320"/>
      <c r="B8" s="321"/>
      <c r="C8" s="286" t="s">
        <v>166</v>
      </c>
      <c r="D8" s="297"/>
      <c r="E8" s="297"/>
      <c r="F8" s="297"/>
      <c r="G8" s="297"/>
      <c r="H8" s="297"/>
      <c r="I8" s="297"/>
      <c r="J8" s="179">
        <f>'様式－１'!$C$21</f>
        <v>0</v>
      </c>
      <c r="K8" s="179">
        <f>'様式－２'!$C$22</f>
        <v>0</v>
      </c>
      <c r="L8" s="179">
        <f aca="true" t="shared" si="1" ref="L8:L16">K8-J8</f>
        <v>0</v>
      </c>
      <c r="M8" s="179" t="str">
        <f t="shared" si="0"/>
        <v> </v>
      </c>
      <c r="N8" s="91">
        <v>1</v>
      </c>
      <c r="O8" s="313"/>
    </row>
    <row r="9" spans="1:15" ht="19.5" customHeight="1">
      <c r="A9" s="320"/>
      <c r="B9" s="321"/>
      <c r="C9" s="286" t="s">
        <v>167</v>
      </c>
      <c r="D9" s="297"/>
      <c r="E9" s="297"/>
      <c r="F9" s="297"/>
      <c r="G9" s="297"/>
      <c r="H9" s="297"/>
      <c r="I9" s="297"/>
      <c r="J9" s="179">
        <f>'様式－１'!$D$21</f>
        <v>0</v>
      </c>
      <c r="K9" s="179">
        <f>'様式－２'!$D$22</f>
        <v>0</v>
      </c>
      <c r="L9" s="179">
        <f t="shared" si="1"/>
        <v>0</v>
      </c>
      <c r="M9" s="179" t="str">
        <f t="shared" si="0"/>
        <v> </v>
      </c>
      <c r="N9" s="91">
        <v>1</v>
      </c>
      <c r="O9" s="313"/>
    </row>
    <row r="10" spans="1:15" ht="19.5" customHeight="1">
      <c r="A10" s="320"/>
      <c r="B10" s="321"/>
      <c r="C10" s="286" t="s">
        <v>168</v>
      </c>
      <c r="D10" s="297"/>
      <c r="E10" s="297"/>
      <c r="F10" s="297"/>
      <c r="G10" s="297"/>
      <c r="H10" s="297"/>
      <c r="I10" s="297"/>
      <c r="J10" s="179">
        <f>'様式－１'!$E$21</f>
        <v>0</v>
      </c>
      <c r="K10" s="179">
        <f>'様式－２'!$E$22</f>
        <v>0</v>
      </c>
      <c r="L10" s="179">
        <f t="shared" si="1"/>
        <v>0</v>
      </c>
      <c r="M10" s="179" t="str">
        <f t="shared" si="0"/>
        <v> </v>
      </c>
      <c r="N10" s="91">
        <v>1</v>
      </c>
      <c r="O10" s="313"/>
    </row>
    <row r="11" spans="1:15" ht="19.5" customHeight="1">
      <c r="A11" s="320"/>
      <c r="B11" s="321"/>
      <c r="C11" s="286" t="s">
        <v>121</v>
      </c>
      <c r="D11" s="297"/>
      <c r="E11" s="297"/>
      <c r="F11" s="297"/>
      <c r="G11" s="297"/>
      <c r="H11" s="297"/>
      <c r="I11" s="297"/>
      <c r="J11" s="179">
        <f>'様式－１'!$F$21</f>
        <v>0</v>
      </c>
      <c r="K11" s="180">
        <f>'様式－２'!$F$22</f>
        <v>0.017</v>
      </c>
      <c r="L11" s="179">
        <f t="shared" si="1"/>
        <v>0.017</v>
      </c>
      <c r="M11" s="179">
        <f t="shared" si="0"/>
        <v>0.017</v>
      </c>
      <c r="N11" s="91">
        <v>0.9</v>
      </c>
      <c r="O11" s="313"/>
    </row>
    <row r="12" spans="1:15" ht="19.5" customHeight="1">
      <c r="A12" s="320"/>
      <c r="B12" s="321"/>
      <c r="C12" s="286" t="s">
        <v>122</v>
      </c>
      <c r="D12" s="297"/>
      <c r="E12" s="297"/>
      <c r="F12" s="297"/>
      <c r="G12" s="297"/>
      <c r="H12" s="297"/>
      <c r="I12" s="297"/>
      <c r="J12" s="179">
        <f>'様式－１'!$G$21</f>
        <v>0</v>
      </c>
      <c r="K12" s="179">
        <f>'様式－２'!$G$22</f>
        <v>0</v>
      </c>
      <c r="L12" s="179">
        <f t="shared" si="1"/>
        <v>0</v>
      </c>
      <c r="M12" s="179" t="str">
        <f t="shared" si="0"/>
        <v> </v>
      </c>
      <c r="N12" s="92" t="s">
        <v>169</v>
      </c>
      <c r="O12" s="313"/>
    </row>
    <row r="13" spans="1:15" ht="19.5" customHeight="1">
      <c r="A13" s="320"/>
      <c r="B13" s="321"/>
      <c r="C13" s="286" t="s">
        <v>123</v>
      </c>
      <c r="D13" s="297"/>
      <c r="E13" s="297"/>
      <c r="F13" s="297"/>
      <c r="G13" s="297"/>
      <c r="H13" s="297"/>
      <c r="I13" s="297"/>
      <c r="J13" s="179">
        <f>'様式－１'!$H$21</f>
        <v>0</v>
      </c>
      <c r="K13" s="179">
        <f>'様式－２'!$H$22</f>
        <v>0</v>
      </c>
      <c r="L13" s="179">
        <f t="shared" si="1"/>
        <v>0</v>
      </c>
      <c r="M13" s="179" t="str">
        <f t="shared" si="0"/>
        <v> </v>
      </c>
      <c r="N13" s="91">
        <v>0.9</v>
      </c>
      <c r="O13" s="313"/>
    </row>
    <row r="14" spans="1:15" ht="19.5" customHeight="1">
      <c r="A14" s="320"/>
      <c r="B14" s="321"/>
      <c r="C14" s="286" t="s">
        <v>124</v>
      </c>
      <c r="D14" s="297"/>
      <c r="E14" s="297"/>
      <c r="F14" s="297"/>
      <c r="G14" s="297"/>
      <c r="H14" s="297"/>
      <c r="I14" s="297"/>
      <c r="J14" s="179">
        <f>'様式－１'!$I$21</f>
        <v>0</v>
      </c>
      <c r="K14" s="179">
        <f>'様式－２'!$I$22</f>
        <v>0</v>
      </c>
      <c r="L14" s="179">
        <f t="shared" si="1"/>
        <v>0</v>
      </c>
      <c r="M14" s="179" t="str">
        <f t="shared" si="0"/>
        <v> </v>
      </c>
      <c r="N14" s="92" t="s">
        <v>169</v>
      </c>
      <c r="O14" s="313"/>
    </row>
    <row r="15" spans="1:15" ht="19.5" customHeight="1">
      <c r="A15" s="320"/>
      <c r="B15" s="321"/>
      <c r="C15" s="286" t="s">
        <v>125</v>
      </c>
      <c r="D15" s="297"/>
      <c r="E15" s="297"/>
      <c r="F15" s="297"/>
      <c r="G15" s="297"/>
      <c r="H15" s="297"/>
      <c r="I15" s="297"/>
      <c r="J15" s="179">
        <f>'様式－１'!$J$21</f>
        <v>0</v>
      </c>
      <c r="K15" s="179">
        <f>'様式－２'!$J$22</f>
        <v>0</v>
      </c>
      <c r="L15" s="179">
        <f t="shared" si="1"/>
        <v>0</v>
      </c>
      <c r="M15" s="179" t="str">
        <f t="shared" si="0"/>
        <v> </v>
      </c>
      <c r="N15" s="91">
        <v>0.9</v>
      </c>
      <c r="O15" s="313"/>
    </row>
    <row r="16" spans="1:15" ht="19.5" customHeight="1">
      <c r="A16" s="320"/>
      <c r="B16" s="321"/>
      <c r="C16" s="286" t="s">
        <v>126</v>
      </c>
      <c r="D16" s="297"/>
      <c r="E16" s="297"/>
      <c r="F16" s="297"/>
      <c r="G16" s="297"/>
      <c r="H16" s="297"/>
      <c r="I16" s="297"/>
      <c r="J16" s="179">
        <f>'様式－１'!$K$21</f>
        <v>0</v>
      </c>
      <c r="K16" s="179">
        <f>'様式－２'!$K$22</f>
        <v>0</v>
      </c>
      <c r="L16" s="179">
        <f t="shared" si="1"/>
        <v>0</v>
      </c>
      <c r="M16" s="179" t="str">
        <f aca="true" t="shared" si="2" ref="M16:M22">IF(L16&lt;=0," ",L16)</f>
        <v> </v>
      </c>
      <c r="N16" s="92" t="s">
        <v>169</v>
      </c>
      <c r="O16" s="313"/>
    </row>
    <row r="17" spans="1:15" ht="21.75" customHeight="1">
      <c r="A17" s="322"/>
      <c r="B17" s="323"/>
      <c r="C17" s="259" t="s">
        <v>170</v>
      </c>
      <c r="D17" s="272"/>
      <c r="E17" s="272"/>
      <c r="F17" s="264"/>
      <c r="G17" s="73"/>
      <c r="H17" s="73"/>
      <c r="I17" s="73"/>
      <c r="J17" s="179">
        <f>SUM(J7:J16)</f>
        <v>0.019</v>
      </c>
      <c r="K17" s="179">
        <f>SUM(K7:K16)</f>
        <v>0.129</v>
      </c>
      <c r="L17" s="179">
        <f>SUM(L7:L16)</f>
        <v>0.11</v>
      </c>
      <c r="M17" s="179">
        <f>SUM(M7:M16)</f>
        <v>0.11</v>
      </c>
      <c r="N17" s="91"/>
      <c r="O17" s="314"/>
    </row>
    <row r="18" spans="1:15" ht="38.25" customHeight="1">
      <c r="A18" s="318" t="s">
        <v>114</v>
      </c>
      <c r="B18" s="324"/>
      <c r="C18" s="286" t="s">
        <v>127</v>
      </c>
      <c r="D18" s="287"/>
      <c r="E18" s="287"/>
      <c r="F18" s="287"/>
      <c r="G18" s="287"/>
      <c r="H18" s="287"/>
      <c r="I18" s="288"/>
      <c r="J18" s="181">
        <f>'様式－１'!$L$21</f>
        <v>0</v>
      </c>
      <c r="K18" s="181">
        <f>'様式－２'!$L$22</f>
        <v>0</v>
      </c>
      <c r="L18" s="181">
        <f>K18-J18</f>
        <v>0</v>
      </c>
      <c r="M18" s="179" t="str">
        <f t="shared" si="2"/>
        <v> </v>
      </c>
      <c r="N18" s="104">
        <v>0.95</v>
      </c>
      <c r="O18" s="103"/>
    </row>
    <row r="19" spans="1:15" ht="18.75" customHeight="1">
      <c r="A19" s="325"/>
      <c r="B19" s="326"/>
      <c r="C19" s="286" t="s">
        <v>128</v>
      </c>
      <c r="D19" s="287"/>
      <c r="E19" s="287"/>
      <c r="F19" s="287"/>
      <c r="G19" s="287"/>
      <c r="H19" s="287"/>
      <c r="I19" s="288"/>
      <c r="J19" s="181">
        <f>'様式－１'!$M$21</f>
        <v>0</v>
      </c>
      <c r="K19" s="181">
        <f>'様式－２'!$M$22</f>
        <v>0</v>
      </c>
      <c r="L19" s="181">
        <f>K19-J19</f>
        <v>0</v>
      </c>
      <c r="M19" s="179" t="str">
        <f t="shared" si="2"/>
        <v> </v>
      </c>
      <c r="N19" s="104">
        <v>1</v>
      </c>
      <c r="O19" s="105"/>
    </row>
    <row r="20" spans="1:15" ht="21.75" customHeight="1">
      <c r="A20" s="327"/>
      <c r="B20" s="328"/>
      <c r="C20" s="315" t="s">
        <v>170</v>
      </c>
      <c r="D20" s="316"/>
      <c r="E20" s="316"/>
      <c r="F20" s="317"/>
      <c r="G20" s="93"/>
      <c r="H20" s="93"/>
      <c r="I20" s="93"/>
      <c r="J20" s="179">
        <f>SUM(J18:J19)</f>
        <v>0</v>
      </c>
      <c r="K20" s="179">
        <f>SUM(K18:K19)</f>
        <v>0</v>
      </c>
      <c r="L20" s="179">
        <f>SUM(L18:L19)</f>
        <v>0</v>
      </c>
      <c r="M20" s="179">
        <f>SUM(M18:M19)</f>
        <v>0</v>
      </c>
      <c r="N20" s="91"/>
      <c r="O20" s="94"/>
    </row>
    <row r="21" spans="1:15" ht="18.75" customHeight="1">
      <c r="A21" s="289" t="s">
        <v>115</v>
      </c>
      <c r="B21" s="290"/>
      <c r="C21" s="286" t="s">
        <v>129</v>
      </c>
      <c r="D21" s="287"/>
      <c r="E21" s="287"/>
      <c r="F21" s="287"/>
      <c r="G21" s="287"/>
      <c r="H21" s="287"/>
      <c r="I21" s="288"/>
      <c r="J21" s="181">
        <f>'様式－１'!$N$21</f>
        <v>0</v>
      </c>
      <c r="K21" s="181">
        <f>'様式－２'!$N$22</f>
        <v>0</v>
      </c>
      <c r="L21" s="181">
        <f>K21-J21</f>
        <v>0</v>
      </c>
      <c r="M21" s="179" t="str">
        <f t="shared" si="2"/>
        <v> </v>
      </c>
      <c r="N21" s="104">
        <v>0.5</v>
      </c>
      <c r="O21" s="105"/>
    </row>
    <row r="22" spans="1:15" ht="38.25" customHeight="1">
      <c r="A22" s="291"/>
      <c r="B22" s="292"/>
      <c r="C22" s="286" t="s">
        <v>171</v>
      </c>
      <c r="D22" s="287"/>
      <c r="E22" s="287"/>
      <c r="F22" s="287"/>
      <c r="G22" s="287"/>
      <c r="H22" s="287"/>
      <c r="I22" s="288"/>
      <c r="J22" s="181">
        <f>'様式－１'!$O$21</f>
        <v>0</v>
      </c>
      <c r="K22" s="181">
        <f>'様式－２'!$O$22</f>
        <v>0</v>
      </c>
      <c r="L22" s="181">
        <f>K22-J22</f>
        <v>0</v>
      </c>
      <c r="M22" s="179" t="str">
        <f t="shared" si="2"/>
        <v> </v>
      </c>
      <c r="N22" s="104">
        <v>0.8</v>
      </c>
      <c r="O22" s="105"/>
    </row>
    <row r="23" spans="1:15" ht="38.25" customHeight="1">
      <c r="A23" s="291"/>
      <c r="B23" s="292"/>
      <c r="C23" s="286" t="s">
        <v>131</v>
      </c>
      <c r="D23" s="287"/>
      <c r="E23" s="287"/>
      <c r="F23" s="287"/>
      <c r="G23" s="287"/>
      <c r="H23" s="287"/>
      <c r="I23" s="288"/>
      <c r="J23" s="181">
        <f>'様式－１'!$P$21</f>
        <v>0</v>
      </c>
      <c r="K23" s="181">
        <f>'様式－２'!$P$22</f>
        <v>0</v>
      </c>
      <c r="L23" s="181">
        <f>K23-J23</f>
        <v>0</v>
      </c>
      <c r="M23" s="179" t="str">
        <f>IF(L23&lt;=0," ",L23)</f>
        <v> </v>
      </c>
      <c r="N23" s="104">
        <v>0.5</v>
      </c>
      <c r="O23" s="105"/>
    </row>
    <row r="24" spans="1:15" ht="21.75" customHeight="1">
      <c r="A24" s="293"/>
      <c r="B24" s="294"/>
      <c r="C24" s="259" t="s">
        <v>170</v>
      </c>
      <c r="D24" s="272"/>
      <c r="E24" s="272"/>
      <c r="F24" s="264"/>
      <c r="G24" s="93"/>
      <c r="H24" s="93"/>
      <c r="I24" s="93"/>
      <c r="J24" s="179">
        <f>SUM(J21:J23)</f>
        <v>0</v>
      </c>
      <c r="K24" s="179">
        <f>SUM(K21:K23)</f>
        <v>0</v>
      </c>
      <c r="L24" s="179">
        <f>SUM(L21:L23)</f>
        <v>0</v>
      </c>
      <c r="M24" s="179">
        <f>SUM(M21:M23)</f>
        <v>0</v>
      </c>
      <c r="N24" s="91"/>
      <c r="O24" s="94"/>
    </row>
    <row r="25" spans="1:15" ht="19.5" customHeight="1">
      <c r="A25" s="318" t="s">
        <v>172</v>
      </c>
      <c r="B25" s="345"/>
      <c r="C25" s="286" t="s">
        <v>173</v>
      </c>
      <c r="D25" s="297"/>
      <c r="E25" s="297"/>
      <c r="F25" s="297"/>
      <c r="G25" s="297"/>
      <c r="H25" s="297"/>
      <c r="I25" s="350"/>
      <c r="J25" s="182">
        <f>'様式－１'!$Q$21</f>
        <v>0</v>
      </c>
      <c r="K25" s="182">
        <f>'様式－２'!$Q$22</f>
        <v>0</v>
      </c>
      <c r="L25" s="179">
        <f>K25-J25</f>
        <v>0</v>
      </c>
      <c r="M25" s="329"/>
      <c r="N25" s="77">
        <v>0.3</v>
      </c>
      <c r="O25" s="94"/>
    </row>
    <row r="26" spans="1:15" ht="19.5" customHeight="1">
      <c r="A26" s="346"/>
      <c r="B26" s="347"/>
      <c r="C26" s="286" t="s">
        <v>133</v>
      </c>
      <c r="D26" s="297"/>
      <c r="E26" s="297"/>
      <c r="F26" s="297"/>
      <c r="G26" s="297"/>
      <c r="H26" s="297"/>
      <c r="I26" s="297"/>
      <c r="J26" s="182">
        <f>'様式－１'!$R$21</f>
        <v>0</v>
      </c>
      <c r="K26" s="182">
        <f>'様式－２'!$R$22</f>
        <v>0</v>
      </c>
      <c r="L26" s="179">
        <f>K26-J26</f>
        <v>0</v>
      </c>
      <c r="M26" s="330"/>
      <c r="N26" s="77">
        <v>0.4</v>
      </c>
      <c r="O26" s="94"/>
    </row>
    <row r="27" spans="1:15" ht="38.25" customHeight="1">
      <c r="A27" s="346"/>
      <c r="B27" s="347"/>
      <c r="C27" s="286" t="s">
        <v>134</v>
      </c>
      <c r="D27" s="287"/>
      <c r="E27" s="287"/>
      <c r="F27" s="287"/>
      <c r="G27" s="287"/>
      <c r="H27" s="287"/>
      <c r="I27" s="288"/>
      <c r="J27" s="183">
        <f>'様式－１'!$S$21</f>
        <v>0.11</v>
      </c>
      <c r="K27" s="183">
        <f>'様式－２'!$S$22</f>
        <v>0</v>
      </c>
      <c r="L27" s="183">
        <f>K27-J27</f>
        <v>-0.11</v>
      </c>
      <c r="M27" s="330"/>
      <c r="N27" s="91">
        <v>0.2</v>
      </c>
      <c r="O27" s="106"/>
    </row>
    <row r="28" spans="1:15" ht="21.75" customHeight="1">
      <c r="A28" s="348"/>
      <c r="B28" s="349"/>
      <c r="C28" s="337" t="s">
        <v>170</v>
      </c>
      <c r="D28" s="338"/>
      <c r="E28" s="338"/>
      <c r="F28" s="339"/>
      <c r="G28" s="86"/>
      <c r="H28" s="86"/>
      <c r="I28" s="86"/>
      <c r="J28" s="182">
        <f>SUM(J25:J27)</f>
        <v>0.11</v>
      </c>
      <c r="K28" s="182">
        <f>SUM(K25:K27)</f>
        <v>0</v>
      </c>
      <c r="L28" s="182">
        <f>SUM(L25:L27)</f>
        <v>-0.11</v>
      </c>
      <c r="M28" s="331"/>
      <c r="N28" s="90"/>
      <c r="O28" s="95"/>
    </row>
    <row r="29" spans="1:15" ht="21.75" customHeight="1" thickBot="1">
      <c r="A29" s="340" t="s">
        <v>174</v>
      </c>
      <c r="B29" s="341"/>
      <c r="C29" s="342"/>
      <c r="D29" s="343"/>
      <c r="E29" s="343"/>
      <c r="F29" s="344"/>
      <c r="G29" s="96"/>
      <c r="H29" s="96"/>
      <c r="I29" s="96"/>
      <c r="J29" s="184">
        <f>J17+J20+J24+J28</f>
        <v>0.129</v>
      </c>
      <c r="K29" s="184">
        <f>K17+K20+K24+K28</f>
        <v>0.129</v>
      </c>
      <c r="L29" s="184">
        <f>L17+L20+L24+L28</f>
        <v>0</v>
      </c>
      <c r="M29" s="184">
        <f>M17+M20+M24</f>
        <v>0.11</v>
      </c>
      <c r="N29" s="97"/>
      <c r="O29" s="98"/>
    </row>
    <row r="30" spans="13:14" ht="21.75" customHeight="1">
      <c r="M30" s="99" t="s">
        <v>175</v>
      </c>
      <c r="N30" s="79" t="s">
        <v>138</v>
      </c>
    </row>
    <row r="31" spans="1:10" ht="21.75" customHeight="1">
      <c r="A31" s="332" t="s">
        <v>176</v>
      </c>
      <c r="B31" s="333"/>
      <c r="C31" s="334">
        <f>M29</f>
        <v>0.11</v>
      </c>
      <c r="D31" s="335"/>
      <c r="E31" s="335"/>
      <c r="F31" s="336"/>
      <c r="J31" s="100" t="s">
        <v>177</v>
      </c>
    </row>
    <row r="32" spans="3:6" ht="21.75" customHeight="1">
      <c r="C32" s="101" t="s">
        <v>178</v>
      </c>
      <c r="D32" s="102"/>
      <c r="E32" s="102"/>
      <c r="F32" s="102"/>
    </row>
  </sheetData>
  <sheetProtection/>
  <mergeCells count="37">
    <mergeCell ref="M25:M28"/>
    <mergeCell ref="C26:I26"/>
    <mergeCell ref="A31:B31"/>
    <mergeCell ref="C31:F31"/>
    <mergeCell ref="C28:F28"/>
    <mergeCell ref="A29:B29"/>
    <mergeCell ref="C29:F29"/>
    <mergeCell ref="C27:I27"/>
    <mergeCell ref="A25:B28"/>
    <mergeCell ref="C25:I25"/>
    <mergeCell ref="C17:F17"/>
    <mergeCell ref="C20:F20"/>
    <mergeCell ref="A7:B17"/>
    <mergeCell ref="C7:I7"/>
    <mergeCell ref="C18:I18"/>
    <mergeCell ref="C19:I19"/>
    <mergeCell ref="A18:B20"/>
    <mergeCell ref="O2:O6"/>
    <mergeCell ref="A3:F6"/>
    <mergeCell ref="N3:N6"/>
    <mergeCell ref="L5:L6"/>
    <mergeCell ref="O7:O17"/>
    <mergeCell ref="C8:I8"/>
    <mergeCell ref="C9:I9"/>
    <mergeCell ref="C10:I10"/>
    <mergeCell ref="C11:I11"/>
    <mergeCell ref="C12:I12"/>
    <mergeCell ref="C21:I21"/>
    <mergeCell ref="C22:I22"/>
    <mergeCell ref="C23:I23"/>
    <mergeCell ref="A21:B24"/>
    <mergeCell ref="C24:F24"/>
    <mergeCell ref="A2:F2"/>
    <mergeCell ref="C13:I13"/>
    <mergeCell ref="C14:I14"/>
    <mergeCell ref="C15:I15"/>
    <mergeCell ref="C16:I16"/>
  </mergeCells>
  <printOptions/>
  <pageMargins left="0.3937007874015748" right="0.3937007874015748" top="0.3937007874015748" bottom="0" header="0.5118110236220472" footer="0"/>
  <pageSetup horizontalDpi="600" verticalDpi="600" orientation="landscape" paperSize="9" scale="85" r:id="rId2"/>
  <headerFooter alignWithMargins="0">
    <oddFooter>&amp;C&amp;"ＭＳ ゴシック,標準"&amp;10 &amp;"ＭＳ Ｐゴシック,標準"&amp;11
</oddFooter>
  </headerFooter>
  <drawing r:id="rId1"/>
</worksheet>
</file>

<file path=xl/worksheets/sheet6.xml><?xml version="1.0" encoding="utf-8"?>
<worksheet xmlns="http://schemas.openxmlformats.org/spreadsheetml/2006/main" xmlns:r="http://schemas.openxmlformats.org/officeDocument/2006/relationships">
  <dimension ref="A1:I32"/>
  <sheetViews>
    <sheetView showZeros="0" zoomScalePageLayoutView="0" workbookViewId="0" topLeftCell="A1">
      <selection activeCell="J17" sqref="J17"/>
    </sheetView>
  </sheetViews>
  <sheetFormatPr defaultColWidth="9.00390625" defaultRowHeight="13.5"/>
  <cols>
    <col min="1" max="1" width="4.875" style="1" customWidth="1"/>
    <col min="2" max="2" width="5.50390625" style="1" customWidth="1"/>
    <col min="3" max="3" width="3.625" style="1" customWidth="1"/>
    <col min="4" max="4" width="22.875" style="1" customWidth="1"/>
    <col min="5" max="5" width="12.00390625" style="1" customWidth="1"/>
    <col min="6" max="6" width="11.625" style="1" customWidth="1"/>
    <col min="7" max="7" width="12.75390625" style="1" customWidth="1"/>
    <col min="8" max="16384" width="9.00390625" style="1" customWidth="1"/>
  </cols>
  <sheetData>
    <row r="1" spans="5:7" ht="13.5">
      <c r="E1" s="38"/>
      <c r="G1" s="368" t="s">
        <v>73</v>
      </c>
    </row>
    <row r="2" spans="1:7" ht="17.25">
      <c r="A2" s="39" t="s">
        <v>74</v>
      </c>
      <c r="E2" s="38"/>
      <c r="F2" s="6"/>
      <c r="G2" s="369"/>
    </row>
    <row r="3" ht="13.5">
      <c r="E3" s="38"/>
    </row>
    <row r="4" spans="1:7" ht="13.5">
      <c r="A4" s="20" t="s">
        <v>75</v>
      </c>
      <c r="D4" s="40" t="s">
        <v>194</v>
      </c>
      <c r="E4" s="41"/>
      <c r="F4" s="42"/>
      <c r="G4" s="4"/>
    </row>
    <row r="5" spans="1:7" s="6" customFormat="1" ht="14.25">
      <c r="A5" s="43" t="s">
        <v>76</v>
      </c>
      <c r="B5" s="1"/>
      <c r="C5" s="1"/>
      <c r="D5" s="113">
        <f>'様式－３'!L28</f>
        <v>-0.11</v>
      </c>
      <c r="E5" s="38"/>
      <c r="F5" s="4" t="s">
        <v>193</v>
      </c>
      <c r="G5" s="1"/>
    </row>
    <row r="6" spans="1:5" ht="13.5">
      <c r="A6" s="43" t="s">
        <v>77</v>
      </c>
      <c r="E6" s="38"/>
    </row>
    <row r="7" spans="1:7" s="5" customFormat="1" ht="15" thickBot="1">
      <c r="A7" s="1"/>
      <c r="B7" s="1"/>
      <c r="C7" s="1"/>
      <c r="D7" s="1"/>
      <c r="E7" s="38"/>
      <c r="F7" s="1"/>
      <c r="G7" s="1"/>
    </row>
    <row r="8" spans="1:7" s="5" customFormat="1" ht="25.5" customHeight="1">
      <c r="A8" s="370" t="s">
        <v>78</v>
      </c>
      <c r="B8" s="371"/>
      <c r="C8" s="372"/>
      <c r="D8" s="44" t="s">
        <v>79</v>
      </c>
      <c r="E8" s="45" t="s">
        <v>80</v>
      </c>
      <c r="F8" s="37" t="s">
        <v>81</v>
      </c>
      <c r="G8" s="46" t="s">
        <v>82</v>
      </c>
    </row>
    <row r="9" spans="1:7" s="5" customFormat="1" ht="14.25">
      <c r="A9" s="357" t="s">
        <v>83</v>
      </c>
      <c r="B9" s="361" t="s">
        <v>84</v>
      </c>
      <c r="C9" s="362"/>
      <c r="D9" s="47" t="s">
        <v>85</v>
      </c>
      <c r="E9" s="48">
        <v>0.9</v>
      </c>
      <c r="F9" s="52">
        <f>'様式－３'!J7</f>
        <v>0.019</v>
      </c>
      <c r="G9" s="126">
        <f>'様式－３'!K7</f>
        <v>0.112</v>
      </c>
    </row>
    <row r="10" spans="1:7" s="5" customFormat="1" ht="14.25">
      <c r="A10" s="359"/>
      <c r="B10" s="374"/>
      <c r="C10" s="375"/>
      <c r="D10" s="50" t="s">
        <v>86</v>
      </c>
      <c r="E10" s="51">
        <v>1</v>
      </c>
      <c r="F10" s="52">
        <f>'様式－３'!J8</f>
        <v>0</v>
      </c>
      <c r="G10" s="53">
        <f>'様式－３'!K8</f>
        <v>0</v>
      </c>
    </row>
    <row r="11" spans="1:7" s="5" customFormat="1" ht="14.25">
      <c r="A11" s="359"/>
      <c r="B11" s="374"/>
      <c r="C11" s="375"/>
      <c r="D11" s="50" t="s">
        <v>87</v>
      </c>
      <c r="E11" s="51">
        <v>1</v>
      </c>
      <c r="F11" s="52">
        <f>'様式－３'!J9</f>
        <v>0</v>
      </c>
      <c r="G11" s="53">
        <f>'様式－３'!K9</f>
        <v>0</v>
      </c>
    </row>
    <row r="12" spans="1:7" s="5" customFormat="1" ht="14.25">
      <c r="A12" s="359"/>
      <c r="B12" s="374"/>
      <c r="C12" s="375"/>
      <c r="D12" s="50" t="s">
        <v>88</v>
      </c>
      <c r="E12" s="51">
        <v>1</v>
      </c>
      <c r="F12" s="52">
        <f>'様式－３'!J10</f>
        <v>0</v>
      </c>
      <c r="G12" s="53">
        <f>'様式－３'!K10</f>
        <v>0</v>
      </c>
    </row>
    <row r="13" spans="1:7" s="5" customFormat="1" ht="21.75" customHeight="1">
      <c r="A13" s="359"/>
      <c r="B13" s="374"/>
      <c r="C13" s="375"/>
      <c r="D13" s="50" t="s">
        <v>89</v>
      </c>
      <c r="E13" s="51">
        <v>0.9</v>
      </c>
      <c r="F13" s="52">
        <f>'様式－３'!J11</f>
        <v>0</v>
      </c>
      <c r="G13" s="53">
        <f>'様式－３'!K11</f>
        <v>0.017</v>
      </c>
    </row>
    <row r="14" spans="1:7" s="5" customFormat="1" ht="14.25">
      <c r="A14" s="359"/>
      <c r="B14" s="374"/>
      <c r="C14" s="375"/>
      <c r="D14" s="50" t="s">
        <v>90</v>
      </c>
      <c r="E14" s="51"/>
      <c r="F14" s="52">
        <f>'様式－３'!J12</f>
        <v>0</v>
      </c>
      <c r="G14" s="53">
        <f>'様式－３'!K12</f>
        <v>0</v>
      </c>
    </row>
    <row r="15" spans="1:7" s="5" customFormat="1" ht="24">
      <c r="A15" s="359"/>
      <c r="B15" s="374"/>
      <c r="C15" s="375"/>
      <c r="D15" s="50" t="s">
        <v>91</v>
      </c>
      <c r="E15" s="51">
        <v>0.9</v>
      </c>
      <c r="F15" s="52">
        <f>'様式－３'!J13</f>
        <v>0</v>
      </c>
      <c r="G15" s="53">
        <f>'様式－３'!K13</f>
        <v>0</v>
      </c>
    </row>
    <row r="16" spans="1:7" s="5" customFormat="1" ht="24">
      <c r="A16" s="359"/>
      <c r="B16" s="374"/>
      <c r="C16" s="375"/>
      <c r="D16" s="50" t="s">
        <v>92</v>
      </c>
      <c r="E16" s="51"/>
      <c r="F16" s="52">
        <f>'様式－３'!J14</f>
        <v>0</v>
      </c>
      <c r="G16" s="53">
        <f>'様式－３'!K14</f>
        <v>0</v>
      </c>
    </row>
    <row r="17" spans="1:7" s="5" customFormat="1" ht="24">
      <c r="A17" s="360"/>
      <c r="B17" s="374"/>
      <c r="C17" s="375"/>
      <c r="D17" s="54" t="s">
        <v>93</v>
      </c>
      <c r="E17" s="55">
        <v>0.9</v>
      </c>
      <c r="F17" s="52">
        <f>'様式－３'!J15</f>
        <v>0</v>
      </c>
      <c r="G17" s="53">
        <f>'様式－３'!K15</f>
        <v>0</v>
      </c>
    </row>
    <row r="18" spans="1:7" s="5" customFormat="1" ht="24">
      <c r="A18" s="373"/>
      <c r="B18" s="376"/>
      <c r="C18" s="377"/>
      <c r="D18" s="56" t="s">
        <v>94</v>
      </c>
      <c r="E18" s="57"/>
      <c r="F18" s="52">
        <f>'様式－３'!J16</f>
        <v>0</v>
      </c>
      <c r="G18" s="127">
        <f>'様式－３'!K16</f>
        <v>0</v>
      </c>
    </row>
    <row r="19" spans="1:7" s="5" customFormat="1" ht="24">
      <c r="A19" s="357" t="s">
        <v>95</v>
      </c>
      <c r="B19" s="361" t="s">
        <v>96</v>
      </c>
      <c r="C19" s="362"/>
      <c r="D19" s="47" t="s">
        <v>97</v>
      </c>
      <c r="E19" s="48">
        <v>0.95</v>
      </c>
      <c r="F19" s="107">
        <f>'様式－３'!J18</f>
        <v>0</v>
      </c>
      <c r="G19" s="126">
        <f>'様式－３'!K18</f>
        <v>0</v>
      </c>
    </row>
    <row r="20" spans="1:7" s="5" customFormat="1" ht="24">
      <c r="A20" s="358"/>
      <c r="B20" s="363"/>
      <c r="C20" s="364"/>
      <c r="D20" s="58" t="s">
        <v>98</v>
      </c>
      <c r="E20" s="59">
        <v>1</v>
      </c>
      <c r="F20" s="52">
        <f>'様式－３'!J19</f>
        <v>0</v>
      </c>
      <c r="G20" s="53">
        <f>'様式－３'!K19</f>
        <v>0</v>
      </c>
    </row>
    <row r="21" spans="1:7" s="5" customFormat="1" ht="36">
      <c r="A21" s="359"/>
      <c r="B21" s="365" t="s">
        <v>99</v>
      </c>
      <c r="C21" s="366"/>
      <c r="D21" s="50" t="s">
        <v>100</v>
      </c>
      <c r="E21" s="51">
        <v>0.5</v>
      </c>
      <c r="F21" s="52">
        <f>'様式－３'!J21</f>
        <v>0</v>
      </c>
      <c r="G21" s="53">
        <f>'様式－３'!K21</f>
        <v>0</v>
      </c>
    </row>
    <row r="22" spans="1:7" s="5" customFormat="1" ht="48">
      <c r="A22" s="359"/>
      <c r="B22" s="365"/>
      <c r="C22" s="366"/>
      <c r="D22" s="50" t="s">
        <v>101</v>
      </c>
      <c r="E22" s="51">
        <v>0.8</v>
      </c>
      <c r="F22" s="52">
        <f>'様式－３'!J22</f>
        <v>0</v>
      </c>
      <c r="G22" s="53">
        <f>'様式－３'!K22</f>
        <v>0</v>
      </c>
    </row>
    <row r="23" spans="1:7" s="5" customFormat="1" ht="36">
      <c r="A23" s="359"/>
      <c r="B23" s="367"/>
      <c r="C23" s="366"/>
      <c r="D23" s="50" t="s">
        <v>102</v>
      </c>
      <c r="E23" s="51">
        <v>0.5</v>
      </c>
      <c r="F23" s="52">
        <f>'様式－３'!J23</f>
        <v>0</v>
      </c>
      <c r="G23" s="53">
        <f>'様式－３'!K23</f>
        <v>0</v>
      </c>
    </row>
    <row r="24" spans="1:7" s="5" customFormat="1" ht="14.25">
      <c r="A24" s="359"/>
      <c r="B24" s="365" t="s">
        <v>103</v>
      </c>
      <c r="C24" s="378"/>
      <c r="D24" s="50" t="s">
        <v>104</v>
      </c>
      <c r="E24" s="51">
        <v>0.3</v>
      </c>
      <c r="F24" s="52">
        <f>'様式－３'!J25</f>
        <v>0</v>
      </c>
      <c r="G24" s="53">
        <f>'様式－３'!K25</f>
        <v>0</v>
      </c>
    </row>
    <row r="25" spans="1:7" s="5" customFormat="1" ht="30.75" customHeight="1">
      <c r="A25" s="359"/>
      <c r="B25" s="365"/>
      <c r="C25" s="378"/>
      <c r="D25" s="50" t="s">
        <v>105</v>
      </c>
      <c r="E25" s="51">
        <v>0.4</v>
      </c>
      <c r="F25" s="52">
        <f>'様式－３'!J26</f>
        <v>0</v>
      </c>
      <c r="G25" s="53">
        <f>'様式－３'!K26</f>
        <v>0</v>
      </c>
    </row>
    <row r="26" spans="1:7" s="5" customFormat="1" ht="48">
      <c r="A26" s="360"/>
      <c r="B26" s="379"/>
      <c r="C26" s="380"/>
      <c r="D26" s="54" t="s">
        <v>106</v>
      </c>
      <c r="E26" s="55">
        <v>0.2</v>
      </c>
      <c r="F26" s="52">
        <f>'様式－３'!J27</f>
        <v>0.11</v>
      </c>
      <c r="G26" s="53">
        <f>'様式－３'!K27</f>
        <v>0</v>
      </c>
    </row>
    <row r="27" spans="1:7" s="5" customFormat="1" ht="14.25" customHeight="1">
      <c r="A27" s="381" t="s">
        <v>36</v>
      </c>
      <c r="B27" s="382"/>
      <c r="C27" s="383"/>
      <c r="D27" s="47"/>
      <c r="E27" s="48"/>
      <c r="F27" s="49"/>
      <c r="G27" s="60"/>
    </row>
    <row r="28" spans="1:7" s="5" customFormat="1" ht="14.25">
      <c r="A28" s="384"/>
      <c r="B28" s="385"/>
      <c r="C28" s="386"/>
      <c r="D28" s="50"/>
      <c r="E28" s="51"/>
      <c r="F28" s="52"/>
      <c r="G28" s="61"/>
    </row>
    <row r="29" spans="1:7" s="5" customFormat="1" ht="15" thickBot="1">
      <c r="A29" s="387"/>
      <c r="B29" s="388"/>
      <c r="C29" s="389"/>
      <c r="D29" s="62"/>
      <c r="E29" s="63"/>
      <c r="F29" s="64"/>
      <c r="G29" s="65"/>
    </row>
    <row r="30" spans="1:7" s="5" customFormat="1" ht="14.25">
      <c r="A30" s="351" t="s">
        <v>107</v>
      </c>
      <c r="B30" s="352"/>
      <c r="C30" s="352"/>
      <c r="D30" s="353"/>
      <c r="E30" s="66"/>
      <c r="F30" s="67">
        <f>SUM(F9:F29)</f>
        <v>0.129</v>
      </c>
      <c r="G30" s="68">
        <f>SUM(G9:G29)</f>
        <v>0.129</v>
      </c>
    </row>
    <row r="31" spans="1:9" s="5" customFormat="1" ht="15" thickBot="1">
      <c r="A31" s="354" t="s">
        <v>108</v>
      </c>
      <c r="B31" s="355"/>
      <c r="C31" s="355"/>
      <c r="D31" s="356"/>
      <c r="E31" s="69"/>
      <c r="F31" s="108">
        <f>ROUND(($E9*F9+$E10*F10+$E11*F11+$E12*F12+$E13*F13+$E14*F14+$E15*F15+$E16*F16+$E17*F17+$E18*F18+$E19*F19+$E20*F20+$E21*F21+$E22*F22+$E23*F23+$E24*F24+$E25*F25+$E26*F26)/F30,3)</f>
        <v>0.303</v>
      </c>
      <c r="G31" s="227">
        <f>ROUND(($E9*G9+$E10*G10+$E11*G11+$E12*G12+$E13*G13+$E14*G14+$E15*G15+$E16*G16+$E17*G17+$E18*G18+$E19*G19+$E20*G20+$E21*G21+$E22*G22+$E23*G23+$E24*G24+$E25*G25+$E26*G26)/G30,3)</f>
        <v>0.9</v>
      </c>
      <c r="I31" s="226"/>
    </row>
    <row r="32" spans="1:7" s="5" customFormat="1" ht="14.25">
      <c r="A32" s="1"/>
      <c r="B32" s="6" t="s">
        <v>109</v>
      </c>
      <c r="C32" s="1"/>
      <c r="D32" s="1"/>
      <c r="E32" s="38"/>
      <c r="F32" s="1"/>
      <c r="G32" s="1"/>
    </row>
    <row r="33" s="5" customFormat="1" ht="14.25"/>
    <row r="34" s="5" customFormat="1" ht="14.25"/>
    <row r="35" s="5" customFormat="1" ht="14.25"/>
    <row r="36" s="5" customFormat="1" ht="14.25"/>
    <row r="37" s="5" customFormat="1" ht="14.25"/>
    <row r="38" s="5" customFormat="1" ht="14.25"/>
    <row r="39" s="5" customFormat="1" ht="14.25"/>
    <row r="40" s="5" customFormat="1" ht="14.25"/>
    <row r="41" s="5" customFormat="1" ht="14.25"/>
    <row r="42" s="5" customFormat="1" ht="14.25"/>
    <row r="43" s="5" customFormat="1" ht="14.25"/>
    <row r="44" s="5" customFormat="1" ht="14.25"/>
    <row r="45" s="5" customFormat="1" ht="14.25"/>
    <row r="46" s="5" customFormat="1" ht="14.25"/>
    <row r="47" s="5" customFormat="1" ht="14.25"/>
    <row r="48" s="5" customFormat="1" ht="14.25"/>
    <row r="49" s="5" customFormat="1" ht="14.25"/>
    <row r="50" s="5" customFormat="1" ht="14.25"/>
    <row r="51" s="5" customFormat="1" ht="14.25"/>
    <row r="52" s="5" customFormat="1" ht="14.25"/>
    <row r="53" s="5" customFormat="1" ht="14.25"/>
  </sheetData>
  <sheetProtection/>
  <mergeCells count="11">
    <mergeCell ref="A27:C29"/>
    <mergeCell ref="A30:D30"/>
    <mergeCell ref="A31:D31"/>
    <mergeCell ref="A19:A26"/>
    <mergeCell ref="B19:C20"/>
    <mergeCell ref="B21:C23"/>
    <mergeCell ref="G1:G2"/>
    <mergeCell ref="A8:C8"/>
    <mergeCell ref="A9:A18"/>
    <mergeCell ref="B9:C18"/>
    <mergeCell ref="B24:C26"/>
  </mergeCells>
  <printOptions/>
  <pageMargins left="0.984251968503937" right="0.7874015748031497" top="0.5905511811023623" bottom="0.7874015748031497" header="0.5118110236220472" footer="0.5118110236220472"/>
  <pageSetup horizontalDpi="600" verticalDpi="600" orientation="portrait" paperSize="9" scale="105" r:id="rId1"/>
  <headerFooter alignWithMargins="0">
    <oddFooter>&amp;C&amp;"ＭＳ ゴシック,標準"&amp;10 &amp;"ＭＳ Ｐゴシック,標準"&amp;11
</oddFooter>
  </headerFooter>
</worksheet>
</file>

<file path=xl/worksheets/sheet7.xml><?xml version="1.0" encoding="utf-8"?>
<worksheet xmlns="http://schemas.openxmlformats.org/spreadsheetml/2006/main" xmlns:r="http://schemas.openxmlformats.org/officeDocument/2006/relationships">
  <dimension ref="A1:L26"/>
  <sheetViews>
    <sheetView zoomScalePageLayoutView="0" workbookViewId="0" topLeftCell="A1">
      <selection activeCell="I17" sqref="I17"/>
    </sheetView>
  </sheetViews>
  <sheetFormatPr defaultColWidth="9.00390625" defaultRowHeight="13.5"/>
  <cols>
    <col min="1" max="1" width="4.875" style="1" customWidth="1"/>
    <col min="2" max="2" width="3.125" style="1" bestFit="1" customWidth="1"/>
    <col min="3" max="3" width="7.625" style="1" customWidth="1"/>
    <col min="4" max="4" width="7.50390625" style="1" customWidth="1"/>
    <col min="5" max="5" width="8.375" style="1" customWidth="1"/>
    <col min="6" max="6" width="11.625" style="1" customWidth="1"/>
    <col min="7" max="7" width="8.875" style="1" customWidth="1"/>
    <col min="8" max="8" width="3.25390625" style="1" bestFit="1" customWidth="1"/>
    <col min="9" max="9" width="9.125" style="1" customWidth="1"/>
    <col min="10" max="10" width="7.625" style="1" customWidth="1"/>
    <col min="11" max="11" width="3.25390625" style="1" bestFit="1" customWidth="1"/>
    <col min="12" max="13" width="7.625" style="1" customWidth="1"/>
    <col min="14" max="14" width="0.875" style="1" customWidth="1"/>
    <col min="15" max="16384" width="9.00390625" style="1" customWidth="1"/>
  </cols>
  <sheetData>
    <row r="1" ht="13.5">
      <c r="J1" s="25" t="s">
        <v>19</v>
      </c>
    </row>
    <row r="5" spans="2:12" s="6" customFormat="1" ht="18.75">
      <c r="B5" s="2" t="s">
        <v>48</v>
      </c>
      <c r="L5" s="7"/>
    </row>
    <row r="7" spans="1:7" s="5" customFormat="1" ht="18.75">
      <c r="A7" s="8"/>
      <c r="B7" s="9" t="s">
        <v>1</v>
      </c>
      <c r="C7" s="9"/>
      <c r="D7" s="2" t="s">
        <v>5</v>
      </c>
      <c r="E7" s="9"/>
      <c r="F7" s="10"/>
      <c r="G7" s="11"/>
    </row>
    <row r="8" spans="1:7" s="5" customFormat="1" ht="14.25">
      <c r="A8" s="8"/>
      <c r="F8" s="12"/>
      <c r="G8" s="13"/>
    </row>
    <row r="9" s="5" customFormat="1" ht="14.25">
      <c r="D9" s="5" t="s">
        <v>2</v>
      </c>
    </row>
    <row r="10" s="5" customFormat="1" ht="14.25">
      <c r="D10" s="5" t="s">
        <v>3</v>
      </c>
    </row>
    <row r="11" spans="1:6" s="5" customFormat="1" ht="14.25">
      <c r="A11" s="8"/>
      <c r="B11" s="14"/>
      <c r="C11" s="14"/>
      <c r="D11" s="14" t="s">
        <v>315</v>
      </c>
      <c r="E11" s="14"/>
      <c r="F11" s="14"/>
    </row>
    <row r="12" s="5" customFormat="1" ht="14.25">
      <c r="D12" s="5" t="s">
        <v>4</v>
      </c>
    </row>
    <row r="13" s="5" customFormat="1" ht="14.25"/>
    <row r="14" s="5" customFormat="1" ht="14.25">
      <c r="B14" s="5" t="s">
        <v>63</v>
      </c>
    </row>
    <row r="15" s="5" customFormat="1" ht="14.25"/>
    <row r="16" spans="3:10" s="5" customFormat="1" ht="14.25">
      <c r="C16" s="5" t="s">
        <v>58</v>
      </c>
      <c r="E16" s="115">
        <f>'様式－４'!$F$31</f>
        <v>0.303</v>
      </c>
      <c r="F16" s="5" t="s">
        <v>59</v>
      </c>
      <c r="G16" s="34">
        <f>'様式－４'!$F$30</f>
        <v>0.129</v>
      </c>
      <c r="H16" s="5" t="s">
        <v>60</v>
      </c>
      <c r="I16" s="109">
        <f>ROUND(E16*116*G16/360,5)</f>
        <v>0.01259</v>
      </c>
      <c r="J16" s="5" t="s">
        <v>61</v>
      </c>
    </row>
    <row r="17" s="5" customFormat="1" ht="14.25"/>
    <row r="18" s="5" customFormat="1" ht="14.25">
      <c r="B18" s="5" t="s">
        <v>64</v>
      </c>
    </row>
    <row r="19" s="5" customFormat="1" ht="14.25"/>
    <row r="20" spans="3:10" s="5" customFormat="1" ht="14.25">
      <c r="C20" s="5" t="s">
        <v>58</v>
      </c>
      <c r="E20" s="115">
        <f>'様式－４'!$G$31</f>
        <v>0.9</v>
      </c>
      <c r="F20" s="5" t="s">
        <v>59</v>
      </c>
      <c r="G20" s="34">
        <f>G16</f>
        <v>0.129</v>
      </c>
      <c r="H20" s="5" t="s">
        <v>60</v>
      </c>
      <c r="I20" s="109">
        <f>ROUND(E20*116*G20/360,5)</f>
        <v>0.03741</v>
      </c>
      <c r="J20" s="5" t="s">
        <v>61</v>
      </c>
    </row>
    <row r="21" s="5" customFormat="1" ht="14.25"/>
    <row r="22" s="5" customFormat="1" ht="14.25">
      <c r="C22" s="5" t="s">
        <v>6</v>
      </c>
    </row>
    <row r="23" s="5" customFormat="1" ht="14.25"/>
    <row r="24" spans="3:10" s="5" customFormat="1" ht="14.25">
      <c r="C24" s="390">
        <f>I20</f>
        <v>0.03741</v>
      </c>
      <c r="D24" s="391"/>
      <c r="E24" s="5" t="s">
        <v>62</v>
      </c>
      <c r="F24" s="12">
        <f>I16</f>
        <v>0.01259</v>
      </c>
      <c r="G24" s="5" t="s">
        <v>61</v>
      </c>
      <c r="H24" s="5" t="s">
        <v>60</v>
      </c>
      <c r="I24" s="12">
        <f>C24-F24</f>
        <v>0.02482</v>
      </c>
      <c r="J24" s="5" t="s">
        <v>61</v>
      </c>
    </row>
    <row r="25" s="5" customFormat="1" ht="14.25"/>
    <row r="26" spans="3:5" s="5" customFormat="1" ht="14.25">
      <c r="C26" s="392">
        <f>I24</f>
        <v>0.02482</v>
      </c>
      <c r="D26" s="392"/>
      <c r="E26" s="5" t="s">
        <v>65</v>
      </c>
    </row>
    <row r="27" s="5" customFormat="1" ht="14.25"/>
    <row r="28" s="5" customFormat="1" ht="14.25"/>
    <row r="29" s="5" customFormat="1" ht="14.25"/>
    <row r="30" s="5" customFormat="1" ht="14.25"/>
    <row r="31" s="5" customFormat="1" ht="14.25"/>
    <row r="32" s="5" customFormat="1" ht="14.25"/>
    <row r="33" s="5" customFormat="1" ht="14.25"/>
    <row r="34" s="5" customFormat="1" ht="14.25"/>
    <row r="35" s="5" customFormat="1" ht="14.25"/>
    <row r="36" s="5" customFormat="1" ht="14.25"/>
    <row r="37" s="5" customFormat="1" ht="14.25"/>
    <row r="38" s="5" customFormat="1" ht="14.25"/>
    <row r="39" s="5" customFormat="1" ht="14.25"/>
    <row r="40" s="5" customFormat="1" ht="14.25"/>
    <row r="41" s="5" customFormat="1" ht="14.25"/>
    <row r="42" s="5" customFormat="1" ht="14.25"/>
    <row r="43" s="5" customFormat="1" ht="14.25"/>
    <row r="44" s="5" customFormat="1" ht="14.25"/>
    <row r="45" s="5" customFormat="1" ht="14.25"/>
    <row r="46" s="5" customFormat="1" ht="14.25"/>
    <row r="47" s="5" customFormat="1" ht="14.25"/>
    <row r="48" s="5" customFormat="1" ht="14.25"/>
    <row r="49" s="5" customFormat="1" ht="14.25"/>
    <row r="50" s="5" customFormat="1" ht="14.25"/>
    <row r="51" s="5" customFormat="1" ht="14.25"/>
    <row r="52" s="5" customFormat="1" ht="14.25"/>
    <row r="53" s="5" customFormat="1" ht="14.25"/>
  </sheetData>
  <sheetProtection sheet="1" objects="1" scenarios="1"/>
  <mergeCells count="2">
    <mergeCell ref="C24:D24"/>
    <mergeCell ref="C26:D26"/>
  </mergeCells>
  <printOptions/>
  <pageMargins left="0.984251968503937" right="0.7874015748031497" top="0.5905511811023623" bottom="0.7874015748031497" header="0.5118110236220472" footer="0.5118110236220472"/>
  <pageSetup horizontalDpi="600" verticalDpi="600" orientation="portrait" paperSize="9" scale="105" r:id="rId1"/>
  <headerFooter alignWithMargins="0">
    <oddFooter>&amp;C&amp;"ＭＳ ゴシック,標準"&amp;10 &amp;"ＭＳ Ｐゴシック,標準"&amp;11
</oddFooter>
  </headerFooter>
</worksheet>
</file>

<file path=xl/worksheets/sheet8.xml><?xml version="1.0" encoding="utf-8"?>
<worksheet xmlns="http://schemas.openxmlformats.org/spreadsheetml/2006/main" xmlns:r="http://schemas.openxmlformats.org/officeDocument/2006/relationships">
  <dimension ref="A1:AJ1281"/>
  <sheetViews>
    <sheetView zoomScalePageLayoutView="0" workbookViewId="0" topLeftCell="A1">
      <selection activeCell="AE18" sqref="AE18"/>
    </sheetView>
  </sheetViews>
  <sheetFormatPr defaultColWidth="9.00390625" defaultRowHeight="13.5"/>
  <cols>
    <col min="1" max="4" width="2.50390625" style="110" customWidth="1"/>
    <col min="5" max="37" width="2.50390625" style="0" customWidth="1"/>
  </cols>
  <sheetData>
    <row r="1" ht="13.5">
      <c r="AG1" s="26" t="s">
        <v>195</v>
      </c>
    </row>
    <row r="3" spans="1:6" s="16" customFormat="1" ht="18.75">
      <c r="A3" s="111"/>
      <c r="B3" s="111"/>
      <c r="C3" s="111"/>
      <c r="D3" s="111"/>
      <c r="E3" s="17" t="s">
        <v>317</v>
      </c>
      <c r="F3" s="17"/>
    </row>
    <row r="4" spans="5:6" ht="17.25">
      <c r="E4" s="17" t="s">
        <v>196</v>
      </c>
      <c r="F4" s="17"/>
    </row>
    <row r="5" spans="5:30" ht="14.25">
      <c r="E5" s="15" t="s">
        <v>294</v>
      </c>
      <c r="F5" s="15"/>
      <c r="L5" t="s">
        <v>274</v>
      </c>
      <c r="M5" s="194" t="s">
        <v>275</v>
      </c>
      <c r="N5" s="192"/>
      <c r="O5" s="516">
        <v>1.4</v>
      </c>
      <c r="P5" s="516"/>
      <c r="Q5" s="516"/>
      <c r="R5" s="194" t="s">
        <v>276</v>
      </c>
      <c r="S5" s="192"/>
      <c r="T5" s="517">
        <v>4</v>
      </c>
      <c r="U5" s="517"/>
      <c r="V5" s="517"/>
      <c r="W5" t="s">
        <v>277</v>
      </c>
      <c r="Y5" s="516">
        <v>2</v>
      </c>
      <c r="Z5" s="516"/>
      <c r="AA5" s="516"/>
      <c r="AB5" t="s">
        <v>278</v>
      </c>
      <c r="AC5" s="15" t="s">
        <v>296</v>
      </c>
      <c r="AD5" s="15"/>
    </row>
    <row r="6" spans="1:29" s="15" customFormat="1" ht="14.25">
      <c r="A6" s="112"/>
      <c r="B6" s="112"/>
      <c r="C6" s="112"/>
      <c r="D6" s="112"/>
      <c r="E6" s="15" t="s">
        <v>7</v>
      </c>
      <c r="AC6" s="15" t="s">
        <v>295</v>
      </c>
    </row>
    <row r="7" spans="1:21" s="15" customFormat="1" ht="14.25">
      <c r="A7" s="112"/>
      <c r="B7" s="112"/>
      <c r="C7" s="112"/>
      <c r="D7" s="112"/>
      <c r="E7" s="15" t="s">
        <v>297</v>
      </c>
      <c r="F7"/>
      <c r="O7" s="235"/>
      <c r="P7" s="235"/>
      <c r="Q7" s="235"/>
      <c r="R7" s="235"/>
      <c r="S7" s="397"/>
      <c r="T7" s="397"/>
      <c r="U7" s="397"/>
    </row>
    <row r="8" spans="1:35" s="15" customFormat="1" ht="14.25">
      <c r="A8" s="112"/>
      <c r="B8" s="112"/>
      <c r="C8" s="112"/>
      <c r="D8" s="112"/>
      <c r="G8" s="32" t="s">
        <v>298</v>
      </c>
      <c r="H8" s="32"/>
      <c r="I8" s="32"/>
      <c r="J8" s="32"/>
      <c r="K8" s="32"/>
      <c r="L8" s="32"/>
      <c r="M8" s="228"/>
      <c r="N8" s="229"/>
      <c r="O8" s="229"/>
      <c r="P8" s="229"/>
      <c r="Q8" s="229"/>
      <c r="R8" s="229"/>
      <c r="S8" s="36"/>
      <c r="T8" s="36"/>
      <c r="U8" s="36"/>
      <c r="V8" s="36"/>
      <c r="W8" s="36"/>
      <c r="AI8" s="167"/>
    </row>
    <row r="9" spans="1:23" s="15" customFormat="1" ht="14.25">
      <c r="A9" s="112"/>
      <c r="B9" s="112"/>
      <c r="C9" s="112"/>
      <c r="D9" s="112"/>
      <c r="G9" s="32" t="s">
        <v>299</v>
      </c>
      <c r="H9" s="32"/>
      <c r="I9" s="394">
        <f>3.297*T5+(1.971*Y5+4.663)</f>
        <v>21.793</v>
      </c>
      <c r="J9" s="394"/>
      <c r="K9" s="394"/>
      <c r="L9" s="394"/>
      <c r="M9" s="394"/>
      <c r="N9" s="229"/>
      <c r="O9" s="229"/>
      <c r="P9" s="229"/>
      <c r="Q9" s="229"/>
      <c r="R9" s="229"/>
      <c r="S9" s="36"/>
      <c r="T9" s="36"/>
      <c r="U9" s="36"/>
      <c r="V9" s="36"/>
      <c r="W9" s="36"/>
    </row>
    <row r="10" spans="1:23" s="15" customFormat="1" ht="14.25">
      <c r="A10" s="112"/>
      <c r="B10" s="112"/>
      <c r="C10" s="112"/>
      <c r="D10" s="112"/>
      <c r="G10" s="32" t="s">
        <v>300</v>
      </c>
      <c r="H10" s="32"/>
      <c r="I10" s="32"/>
      <c r="J10" s="32"/>
      <c r="K10" s="32"/>
      <c r="L10" s="32"/>
      <c r="S10" s="36"/>
      <c r="T10" s="36"/>
      <c r="U10" s="36"/>
      <c r="V10" s="36"/>
      <c r="W10" s="36"/>
    </row>
    <row r="11" spans="1:23" s="15" customFormat="1" ht="14.25">
      <c r="A11" s="112"/>
      <c r="B11" s="112"/>
      <c r="C11" s="112"/>
      <c r="D11" s="112"/>
      <c r="G11" s="515" t="s">
        <v>301</v>
      </c>
      <c r="H11" s="515"/>
      <c r="I11" s="394">
        <f>(1.401*Y5+0.684)*T5+(1.214*Y5-0.834)</f>
        <v>15.538</v>
      </c>
      <c r="J11" s="394"/>
      <c r="K11" s="394"/>
      <c r="L11" s="394"/>
      <c r="M11" s="394"/>
      <c r="T11" s="519"/>
      <c r="U11" s="403"/>
      <c r="V11" s="403"/>
      <c r="W11" s="403"/>
    </row>
    <row r="12" spans="1:31" s="15" customFormat="1" ht="14.25">
      <c r="A12" s="112"/>
      <c r="B12" s="112"/>
      <c r="C12" s="112"/>
      <c r="D12" s="112"/>
      <c r="G12" s="32"/>
      <c r="H12" s="24"/>
      <c r="I12" s="24"/>
      <c r="J12" s="121"/>
      <c r="K12" s="121"/>
      <c r="L12" s="121"/>
      <c r="S12" s="196"/>
      <c r="T12" s="196"/>
      <c r="U12" s="196"/>
      <c r="V12" s="196"/>
      <c r="W12" s="196"/>
      <c r="AB12" s="193"/>
      <c r="AC12" s="24"/>
      <c r="AD12" s="24"/>
      <c r="AE12" s="24"/>
    </row>
    <row r="13" spans="1:34" s="15" customFormat="1" ht="14.25">
      <c r="A13" s="112"/>
      <c r="B13" s="112"/>
      <c r="C13" s="112"/>
      <c r="D13" s="112"/>
      <c r="E13" s="15" t="s">
        <v>302</v>
      </c>
      <c r="G13" s="518">
        <f>I9</f>
        <v>21.793</v>
      </c>
      <c r="H13" s="518"/>
      <c r="I13" s="518"/>
      <c r="J13" s="518"/>
      <c r="K13" s="518"/>
      <c r="L13" s="121" t="s">
        <v>230</v>
      </c>
      <c r="M13" s="397">
        <f>O5</f>
        <v>1.4</v>
      </c>
      <c r="N13" s="397"/>
      <c r="O13" s="397"/>
      <c r="P13" s="397"/>
      <c r="Q13" s="15" t="s">
        <v>279</v>
      </c>
      <c r="R13" s="518">
        <f>I11</f>
        <v>15.538</v>
      </c>
      <c r="S13" s="518"/>
      <c r="T13" s="518"/>
      <c r="U13" s="518"/>
      <c r="V13" s="197"/>
      <c r="W13" s="196"/>
      <c r="X13" s="193" t="s">
        <v>280</v>
      </c>
      <c r="Y13" s="195"/>
      <c r="Z13" s="195"/>
      <c r="AA13" s="518">
        <f>I9*O5+I11</f>
        <v>46.048199999999994</v>
      </c>
      <c r="AB13" s="518"/>
      <c r="AC13" s="518"/>
      <c r="AD13" s="518"/>
      <c r="AE13" s="518"/>
      <c r="AF13" s="518"/>
      <c r="AG13" s="518"/>
      <c r="AH13" s="15" t="s">
        <v>179</v>
      </c>
    </row>
    <row r="14" spans="1:33" s="15" customFormat="1" ht="14.25">
      <c r="A14" s="112"/>
      <c r="B14" s="112"/>
      <c r="C14" s="112"/>
      <c r="D14" s="112"/>
      <c r="G14" s="32"/>
      <c r="H14" s="24"/>
      <c r="I14" s="24"/>
      <c r="J14" s="121"/>
      <c r="K14" s="121"/>
      <c r="L14" s="121"/>
      <c r="S14" s="196"/>
      <c r="T14" s="196"/>
      <c r="U14" s="196"/>
      <c r="V14" s="196"/>
      <c r="W14" s="196"/>
      <c r="AB14" s="193"/>
      <c r="AC14" s="24"/>
      <c r="AD14" s="198"/>
      <c r="AE14" s="191"/>
      <c r="AF14" s="191"/>
      <c r="AG14" s="191"/>
    </row>
    <row r="15" spans="1:35" s="15" customFormat="1" ht="14.25">
      <c r="A15" s="112"/>
      <c r="B15" s="112"/>
      <c r="C15" s="112"/>
      <c r="D15" s="112"/>
      <c r="E15" s="15" t="s">
        <v>303</v>
      </c>
      <c r="G15"/>
      <c r="H15"/>
      <c r="I15"/>
      <c r="J15"/>
      <c r="K15"/>
      <c r="L15" t="s">
        <v>274</v>
      </c>
      <c r="M15" s="194" t="s">
        <v>275</v>
      </c>
      <c r="N15" s="192"/>
      <c r="O15" s="516">
        <v>1.4</v>
      </c>
      <c r="P15" s="516"/>
      <c r="Q15" s="516"/>
      <c r="R15" s="194" t="s">
        <v>276</v>
      </c>
      <c r="S15" s="192"/>
      <c r="T15" s="517">
        <v>3</v>
      </c>
      <c r="U15" s="517"/>
      <c r="V15" s="517"/>
      <c r="W15" t="s">
        <v>277</v>
      </c>
      <c r="X15"/>
      <c r="Y15" s="516">
        <v>2</v>
      </c>
      <c r="Z15" s="516"/>
      <c r="AA15" s="516"/>
      <c r="AB15" t="s">
        <v>278</v>
      </c>
      <c r="AC15" s="15" t="s">
        <v>296</v>
      </c>
      <c r="AE15"/>
      <c r="AF15"/>
      <c r="AG15"/>
      <c r="AH15"/>
      <c r="AI15"/>
    </row>
    <row r="16" spans="1:29" s="15" customFormat="1" ht="14.25">
      <c r="A16" s="112"/>
      <c r="B16" s="112"/>
      <c r="C16" s="112"/>
      <c r="D16" s="112"/>
      <c r="E16" s="15" t="s">
        <v>7</v>
      </c>
      <c r="AC16" s="15" t="s">
        <v>295</v>
      </c>
    </row>
    <row r="17" spans="1:21" s="15" customFormat="1" ht="14.25">
      <c r="A17" s="112"/>
      <c r="B17" s="112"/>
      <c r="C17" s="112"/>
      <c r="D17" s="112"/>
      <c r="E17" s="15" t="s">
        <v>297</v>
      </c>
      <c r="F17"/>
      <c r="O17" s="235"/>
      <c r="P17" s="235"/>
      <c r="Q17" s="235"/>
      <c r="R17" s="235"/>
      <c r="S17" s="397"/>
      <c r="T17" s="397"/>
      <c r="U17" s="397"/>
    </row>
    <row r="18" spans="1:35" s="15" customFormat="1" ht="14.25">
      <c r="A18" s="112"/>
      <c r="B18" s="112"/>
      <c r="C18" s="112"/>
      <c r="D18" s="112"/>
      <c r="G18" s="32" t="s">
        <v>298</v>
      </c>
      <c r="H18" s="32"/>
      <c r="I18" s="32"/>
      <c r="J18" s="32"/>
      <c r="K18" s="32"/>
      <c r="L18" s="32"/>
      <c r="M18" s="228"/>
      <c r="N18" s="229"/>
      <c r="O18" s="229"/>
      <c r="P18" s="229"/>
      <c r="Q18" s="229"/>
      <c r="R18" s="229"/>
      <c r="S18" s="36"/>
      <c r="T18" s="36"/>
      <c r="U18" s="36"/>
      <c r="V18" s="36"/>
      <c r="W18" s="36"/>
      <c r="AI18" s="167"/>
    </row>
    <row r="19" spans="1:23" s="15" customFormat="1" ht="14.25">
      <c r="A19" s="112"/>
      <c r="B19" s="112"/>
      <c r="C19" s="112"/>
      <c r="D19" s="112"/>
      <c r="G19" s="32" t="s">
        <v>299</v>
      </c>
      <c r="H19" s="32"/>
      <c r="I19" s="394">
        <f>3.297*T15+(1.971*Y15+4.663)</f>
        <v>18.496000000000002</v>
      </c>
      <c r="J19" s="394"/>
      <c r="K19" s="394"/>
      <c r="L19" s="394"/>
      <c r="M19" s="394"/>
      <c r="N19" s="229"/>
      <c r="O19" s="229"/>
      <c r="P19" s="229"/>
      <c r="Q19" s="229"/>
      <c r="R19" s="229"/>
      <c r="S19" s="36"/>
      <c r="T19" s="36"/>
      <c r="U19" s="36"/>
      <c r="V19" s="36"/>
      <c r="W19" s="36"/>
    </row>
    <row r="20" spans="1:23" s="15" customFormat="1" ht="14.25">
      <c r="A20" s="112"/>
      <c r="B20" s="112"/>
      <c r="C20" s="112"/>
      <c r="D20" s="112"/>
      <c r="G20" s="32" t="s">
        <v>300</v>
      </c>
      <c r="H20" s="32"/>
      <c r="I20" s="32"/>
      <c r="J20" s="32"/>
      <c r="K20" s="32"/>
      <c r="L20" s="32"/>
      <c r="S20" s="36"/>
      <c r="T20" s="36"/>
      <c r="U20" s="36"/>
      <c r="V20" s="36"/>
      <c r="W20" s="36"/>
    </row>
    <row r="21" spans="1:23" s="15" customFormat="1" ht="14.25">
      <c r="A21" s="112"/>
      <c r="B21" s="112"/>
      <c r="C21" s="112"/>
      <c r="D21" s="112"/>
      <c r="G21" s="515" t="s">
        <v>301</v>
      </c>
      <c r="H21" s="515"/>
      <c r="I21" s="394">
        <f>(1.401*Y15+0.684)*T15+(1.214*Y15-0.834)</f>
        <v>12.052</v>
      </c>
      <c r="J21" s="394"/>
      <c r="K21" s="394"/>
      <c r="L21" s="394"/>
      <c r="M21" s="394"/>
      <c r="T21" s="519"/>
      <c r="U21" s="403"/>
      <c r="V21" s="403"/>
      <c r="W21" s="403"/>
    </row>
    <row r="22" spans="1:31" s="15" customFormat="1" ht="14.25">
      <c r="A22" s="112"/>
      <c r="B22" s="112"/>
      <c r="C22" s="112"/>
      <c r="D22" s="112"/>
      <c r="G22" s="32"/>
      <c r="H22" s="24"/>
      <c r="I22" s="24"/>
      <c r="J22" s="121"/>
      <c r="K22" s="121"/>
      <c r="L22" s="121"/>
      <c r="S22" s="196"/>
      <c r="T22" s="196"/>
      <c r="U22" s="196"/>
      <c r="V22" s="196"/>
      <c r="W22" s="196"/>
      <c r="AB22" s="193"/>
      <c r="AC22" s="24"/>
      <c r="AD22" s="24"/>
      <c r="AE22" s="24"/>
    </row>
    <row r="23" spans="5:35" ht="14.25">
      <c r="E23" s="15" t="s">
        <v>302</v>
      </c>
      <c r="F23" s="15"/>
      <c r="G23" s="518">
        <f>I19</f>
        <v>18.496000000000002</v>
      </c>
      <c r="H23" s="518"/>
      <c r="I23" s="518"/>
      <c r="J23" s="518"/>
      <c r="K23" s="518"/>
      <c r="L23" s="121" t="s">
        <v>230</v>
      </c>
      <c r="M23" s="397">
        <f>O15</f>
        <v>1.4</v>
      </c>
      <c r="N23" s="397"/>
      <c r="O23" s="397"/>
      <c r="P23" s="397"/>
      <c r="Q23" s="15" t="s">
        <v>279</v>
      </c>
      <c r="R23" s="518">
        <f>I21</f>
        <v>12.052</v>
      </c>
      <c r="S23" s="518"/>
      <c r="T23" s="518"/>
      <c r="U23" s="518"/>
      <c r="V23" s="197"/>
      <c r="W23" s="196"/>
      <c r="X23" s="193" t="s">
        <v>280</v>
      </c>
      <c r="Y23" s="195"/>
      <c r="Z23" s="195"/>
      <c r="AA23" s="518">
        <f>I19*O15+I21</f>
        <v>37.9464</v>
      </c>
      <c r="AB23" s="518"/>
      <c r="AC23" s="518"/>
      <c r="AD23" s="518"/>
      <c r="AE23" s="518"/>
      <c r="AF23" s="518"/>
      <c r="AG23" s="518"/>
      <c r="AH23" s="15" t="s">
        <v>179</v>
      </c>
      <c r="AI23" s="15"/>
    </row>
    <row r="24" spans="28:32" ht="14.25">
      <c r="AB24" s="193"/>
      <c r="AC24" s="24"/>
      <c r="AD24" s="24"/>
      <c r="AE24" s="24"/>
      <c r="AF24" s="15"/>
    </row>
    <row r="25" spans="5:6" ht="17.25">
      <c r="E25" s="17" t="s">
        <v>8</v>
      </c>
      <c r="F25" s="17"/>
    </row>
    <row r="26" spans="5:17" ht="14.25">
      <c r="E26" s="15" t="s">
        <v>9</v>
      </c>
      <c r="F26" s="15"/>
      <c r="Q26" s="15" t="s">
        <v>10</v>
      </c>
    </row>
    <row r="27" ht="14.25">
      <c r="Q27" s="15" t="s">
        <v>11</v>
      </c>
    </row>
    <row r="28" ht="14.25">
      <c r="Q28" t="s">
        <v>12</v>
      </c>
    </row>
    <row r="29" spans="1:17" s="15" customFormat="1" ht="14.25">
      <c r="A29" s="112"/>
      <c r="B29" s="112"/>
      <c r="C29" s="112"/>
      <c r="D29" s="112"/>
      <c r="Q29" s="15" t="s">
        <v>13</v>
      </c>
    </row>
    <row r="30" spans="1:17" s="15" customFormat="1" ht="14.25">
      <c r="A30" s="112"/>
      <c r="B30" s="112"/>
      <c r="C30" s="112"/>
      <c r="D30" s="112"/>
      <c r="Q30" s="15" t="s">
        <v>14</v>
      </c>
    </row>
    <row r="31" spans="1:4" s="15" customFormat="1" ht="14.25">
      <c r="A31" s="112"/>
      <c r="B31" s="112"/>
      <c r="C31" s="112"/>
      <c r="D31" s="112"/>
    </row>
    <row r="32" spans="1:31" s="15" customFormat="1" ht="14.25">
      <c r="A32" s="112"/>
      <c r="B32" s="112"/>
      <c r="C32" s="112"/>
      <c r="D32" s="112"/>
      <c r="E32" s="15" t="s">
        <v>294</v>
      </c>
      <c r="G32"/>
      <c r="H32"/>
      <c r="I32"/>
      <c r="J32"/>
      <c r="K32"/>
      <c r="L32" t="s">
        <v>274</v>
      </c>
      <c r="M32" s="194" t="s">
        <v>275</v>
      </c>
      <c r="N32" s="192"/>
      <c r="O32" s="397">
        <f>O5</f>
        <v>1.4</v>
      </c>
      <c r="P32" s="397"/>
      <c r="Q32" s="397"/>
      <c r="R32" s="194" t="s">
        <v>276</v>
      </c>
      <c r="S32" s="192"/>
      <c r="T32" s="401">
        <f>T5</f>
        <v>4</v>
      </c>
      <c r="U32" s="401"/>
      <c r="V32" s="401"/>
      <c r="W32" t="s">
        <v>277</v>
      </c>
      <c r="X32"/>
      <c r="Y32" s="397">
        <f>Y5</f>
        <v>2</v>
      </c>
      <c r="Z32" s="397"/>
      <c r="AA32" s="397"/>
      <c r="AB32" t="s">
        <v>278</v>
      </c>
      <c r="AC32" s="393">
        <v>2</v>
      </c>
      <c r="AD32" s="393"/>
      <c r="AE32" s="15" t="s">
        <v>281</v>
      </c>
    </row>
    <row r="33" spans="1:5" s="15" customFormat="1" ht="14.25">
      <c r="A33" s="112"/>
      <c r="B33" s="112"/>
      <c r="C33" s="112"/>
      <c r="D33" s="112"/>
      <c r="E33" s="15" t="s">
        <v>284</v>
      </c>
    </row>
    <row r="34" spans="1:25" s="15" customFormat="1" ht="14.25" customHeight="1">
      <c r="A34" s="112"/>
      <c r="B34" s="112"/>
      <c r="C34" s="112"/>
      <c r="D34" s="112"/>
      <c r="E34" s="15" t="s">
        <v>180</v>
      </c>
      <c r="P34" s="396">
        <f>AA13</f>
        <v>46.048199999999994</v>
      </c>
      <c r="Q34" s="396"/>
      <c r="R34" s="396"/>
      <c r="T34" s="15" t="s">
        <v>71</v>
      </c>
      <c r="U34" s="405">
        <f>ROUNDDOWN(0.9*0.9*0.1008*P34,5)</f>
        <v>3.75974</v>
      </c>
      <c r="V34" s="406"/>
      <c r="W34" s="406"/>
      <c r="X34" s="406"/>
      <c r="Y34" s="15" t="s">
        <v>15</v>
      </c>
    </row>
    <row r="35" spans="1:25" s="15" customFormat="1" ht="14.25">
      <c r="A35" s="112"/>
      <c r="B35" s="112"/>
      <c r="C35" s="112"/>
      <c r="D35" s="112"/>
      <c r="E35" s="15" t="s">
        <v>185</v>
      </c>
      <c r="J35" s="402">
        <f>AC32</f>
        <v>2</v>
      </c>
      <c r="K35" s="402"/>
      <c r="T35" s="15" t="s">
        <v>186</v>
      </c>
      <c r="U35" s="405">
        <f>U34*J35</f>
        <v>7.51948</v>
      </c>
      <c r="V35" s="406"/>
      <c r="W35" s="406"/>
      <c r="X35" s="406"/>
      <c r="Y35" s="15" t="s">
        <v>187</v>
      </c>
    </row>
    <row r="36" spans="1:25" s="15" customFormat="1" ht="15" customHeight="1">
      <c r="A36" s="112"/>
      <c r="B36" s="112"/>
      <c r="C36" s="112"/>
      <c r="D36" s="112"/>
      <c r="T36" s="15" t="s">
        <v>186</v>
      </c>
      <c r="U36" s="394">
        <f>ROUND(U35/3600,5)</f>
        <v>0.00209</v>
      </c>
      <c r="V36" s="235"/>
      <c r="W36" s="235"/>
      <c r="X36" s="235"/>
      <c r="Y36" s="15" t="s">
        <v>188</v>
      </c>
    </row>
    <row r="37" spans="1:24" s="15" customFormat="1" ht="15" customHeight="1">
      <c r="A37" s="112"/>
      <c r="B37" s="112"/>
      <c r="C37" s="112"/>
      <c r="D37" s="112"/>
      <c r="U37" s="121"/>
      <c r="V37" s="191"/>
      <c r="W37" s="191"/>
      <c r="X37" s="191"/>
    </row>
    <row r="38" spans="1:31" s="15" customFormat="1" ht="14.25">
      <c r="A38" s="112"/>
      <c r="B38" s="112"/>
      <c r="C38" s="112"/>
      <c r="D38" s="112"/>
      <c r="E38" s="15" t="s">
        <v>308</v>
      </c>
      <c r="G38"/>
      <c r="H38"/>
      <c r="I38"/>
      <c r="J38"/>
      <c r="K38"/>
      <c r="L38" t="s">
        <v>274</v>
      </c>
      <c r="M38" s="194" t="s">
        <v>275</v>
      </c>
      <c r="N38" s="192"/>
      <c r="O38" s="397">
        <f>O15</f>
        <v>1.4</v>
      </c>
      <c r="P38" s="397"/>
      <c r="Q38" s="397"/>
      <c r="R38" s="194" t="s">
        <v>276</v>
      </c>
      <c r="S38" s="192"/>
      <c r="T38" s="401">
        <f>T15</f>
        <v>3</v>
      </c>
      <c r="U38" s="401"/>
      <c r="V38" s="401"/>
      <c r="W38" t="s">
        <v>277</v>
      </c>
      <c r="X38"/>
      <c r="Y38" s="397">
        <f>Y15</f>
        <v>2</v>
      </c>
      <c r="Z38" s="397"/>
      <c r="AA38" s="397"/>
      <c r="AB38" t="s">
        <v>278</v>
      </c>
      <c r="AC38" s="393">
        <v>4</v>
      </c>
      <c r="AD38" s="393"/>
      <c r="AE38" s="15" t="s">
        <v>281</v>
      </c>
    </row>
    <row r="39" spans="1:5" s="15" customFormat="1" ht="14.25">
      <c r="A39" s="112"/>
      <c r="B39" s="112"/>
      <c r="C39" s="112"/>
      <c r="D39" s="112"/>
      <c r="E39" s="15" t="s">
        <v>285</v>
      </c>
    </row>
    <row r="40" spans="1:25" s="15" customFormat="1" ht="15" customHeight="1">
      <c r="A40" s="112"/>
      <c r="B40" s="112"/>
      <c r="C40" s="112"/>
      <c r="D40" s="112"/>
      <c r="E40" s="15" t="s">
        <v>180</v>
      </c>
      <c r="P40" s="399">
        <f>AA23</f>
        <v>37.9464</v>
      </c>
      <c r="Q40" s="402"/>
      <c r="R40" s="402"/>
      <c r="T40" s="15" t="s">
        <v>71</v>
      </c>
      <c r="U40" s="405">
        <f>ROUNDDOWN(0.9*0.9*0.1008*P40,5)</f>
        <v>3.09824</v>
      </c>
      <c r="V40" s="406"/>
      <c r="W40" s="406"/>
      <c r="X40" s="406"/>
      <c r="Y40" s="15" t="s">
        <v>15</v>
      </c>
    </row>
    <row r="41" spans="1:25" s="15" customFormat="1" ht="14.25">
      <c r="A41" s="112"/>
      <c r="B41" s="112"/>
      <c r="C41" s="112"/>
      <c r="D41" s="112"/>
      <c r="E41" s="15" t="s">
        <v>286</v>
      </c>
      <c r="J41" s="402">
        <f>AC38</f>
        <v>4</v>
      </c>
      <c r="K41" s="402"/>
      <c r="T41" s="15" t="s">
        <v>186</v>
      </c>
      <c r="U41" s="394">
        <f>U40*J41</f>
        <v>12.39296</v>
      </c>
      <c r="V41" s="235"/>
      <c r="W41" s="235"/>
      <c r="X41" s="235"/>
      <c r="Y41" s="15" t="s">
        <v>187</v>
      </c>
    </row>
    <row r="42" spans="1:25" s="15" customFormat="1" ht="14.25">
      <c r="A42" s="112"/>
      <c r="B42" s="112"/>
      <c r="C42" s="112"/>
      <c r="D42" s="112"/>
      <c r="T42" s="15" t="s">
        <v>186</v>
      </c>
      <c r="U42" s="394">
        <f>ROUND(U41/3600,5)</f>
        <v>0.00344</v>
      </c>
      <c r="V42" s="235"/>
      <c r="W42" s="235"/>
      <c r="X42" s="235"/>
      <c r="Y42" s="15" t="s">
        <v>188</v>
      </c>
    </row>
    <row r="43" spans="1:4" s="15" customFormat="1" ht="14.25">
      <c r="A43" s="112"/>
      <c r="B43" s="112"/>
      <c r="C43" s="112"/>
      <c r="D43" s="112"/>
    </row>
    <row r="44" spans="1:5" s="15" customFormat="1" ht="14.25">
      <c r="A44" s="112"/>
      <c r="B44" s="112"/>
      <c r="C44" s="112"/>
      <c r="D44" s="112"/>
      <c r="E44" s="15" t="s">
        <v>189</v>
      </c>
    </row>
    <row r="45" spans="1:27" s="15" customFormat="1" ht="14.25">
      <c r="A45" s="112"/>
      <c r="B45" s="112"/>
      <c r="C45" s="112"/>
      <c r="D45" s="112"/>
      <c r="E45" s="15" t="s">
        <v>190</v>
      </c>
      <c r="M45" s="404">
        <f>U36</f>
        <v>0.00209</v>
      </c>
      <c r="N45" s="403"/>
      <c r="O45" s="403"/>
      <c r="P45" s="403"/>
      <c r="Q45" s="15" t="s">
        <v>191</v>
      </c>
      <c r="R45" s="402">
        <f>U42</f>
        <v>0.00344</v>
      </c>
      <c r="S45" s="402"/>
      <c r="T45" s="402"/>
      <c r="U45" s="403"/>
      <c r="V45" s="15" t="s">
        <v>186</v>
      </c>
      <c r="W45" s="404">
        <f>M45+R45</f>
        <v>0.00553</v>
      </c>
      <c r="X45" s="403"/>
      <c r="Y45" s="403"/>
      <c r="Z45" s="403"/>
      <c r="AA45" s="15" t="s">
        <v>188</v>
      </c>
    </row>
    <row r="46" spans="1:4" s="15" customFormat="1" ht="14.25">
      <c r="A46" s="112"/>
      <c r="B46" s="112"/>
      <c r="C46" s="112"/>
      <c r="D46" s="112"/>
    </row>
    <row r="47" spans="1:4" s="15" customFormat="1" ht="14.25">
      <c r="A47" s="112"/>
      <c r="B47" s="112"/>
      <c r="C47" s="112"/>
      <c r="D47" s="112"/>
    </row>
    <row r="48" spans="1:4" s="15" customFormat="1" ht="14.25">
      <c r="A48" s="112"/>
      <c r="B48" s="112"/>
      <c r="C48" s="112"/>
      <c r="D48" s="112"/>
    </row>
    <row r="49" spans="1:24" s="15" customFormat="1" ht="14.25">
      <c r="A49" s="112"/>
      <c r="B49" s="112"/>
      <c r="C49" s="112"/>
      <c r="D49" s="112"/>
      <c r="E49" s="520">
        <f>'様式－５'!$I$24</f>
        <v>0.02482</v>
      </c>
      <c r="F49" s="520"/>
      <c r="G49" s="520"/>
      <c r="H49" s="520"/>
      <c r="I49" s="520"/>
      <c r="J49" s="15" t="s">
        <v>181</v>
      </c>
      <c r="M49" s="404">
        <f>W45</f>
        <v>0.00553</v>
      </c>
      <c r="N49" s="404"/>
      <c r="O49" s="404"/>
      <c r="P49" s="403"/>
      <c r="Q49" s="15" t="s">
        <v>182</v>
      </c>
      <c r="T49" s="404">
        <f>ROUND(E49-M49,5)</f>
        <v>0.01929</v>
      </c>
      <c r="U49" s="402"/>
      <c r="V49" s="402"/>
      <c r="W49" s="403"/>
      <c r="X49" s="15" t="s">
        <v>183</v>
      </c>
    </row>
    <row r="50" spans="1:4" s="15" customFormat="1" ht="14.25">
      <c r="A50" s="112"/>
      <c r="B50" s="112"/>
      <c r="C50" s="112"/>
      <c r="D50" s="112"/>
    </row>
    <row r="51" spans="1:19" s="15" customFormat="1" ht="21.75" customHeight="1">
      <c r="A51" s="112"/>
      <c r="B51" s="112"/>
      <c r="C51" s="112"/>
      <c r="D51" s="112"/>
      <c r="E51" s="15" t="s">
        <v>52</v>
      </c>
      <c r="O51" s="404">
        <f>T49</f>
        <v>0.01929</v>
      </c>
      <c r="P51" s="404"/>
      <c r="Q51" s="404"/>
      <c r="R51" s="403"/>
      <c r="S51" s="15" t="s">
        <v>55</v>
      </c>
    </row>
    <row r="52" spans="1:4" s="15" customFormat="1" ht="14.25">
      <c r="A52" s="112"/>
      <c r="B52" s="112"/>
      <c r="C52" s="112"/>
      <c r="D52" s="112"/>
    </row>
    <row r="53" spans="1:5" s="15" customFormat="1" ht="14.25">
      <c r="A53" s="112"/>
      <c r="B53" s="112"/>
      <c r="C53" s="112"/>
      <c r="D53" s="112"/>
      <c r="E53" s="15" t="s">
        <v>16</v>
      </c>
    </row>
    <row r="54" spans="5:36" ht="14.2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row>
    <row r="55" spans="5:36" ht="14.2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row>
    <row r="56" spans="5:36" ht="17.25">
      <c r="E56" s="17" t="s">
        <v>17</v>
      </c>
      <c r="F56" s="17"/>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row r="57" spans="5:36" ht="14.25">
      <c r="E57" s="15" t="s">
        <v>294</v>
      </c>
      <c r="F57" s="15"/>
      <c r="L57" t="s">
        <v>274</v>
      </c>
      <c r="M57" s="194" t="s">
        <v>275</v>
      </c>
      <c r="N57" s="192"/>
      <c r="O57" s="397">
        <f>O5</f>
        <v>1.4</v>
      </c>
      <c r="P57" s="397"/>
      <c r="Q57" s="397"/>
      <c r="R57" s="194" t="s">
        <v>276</v>
      </c>
      <c r="S57" s="192"/>
      <c r="T57" s="401">
        <f>T5</f>
        <v>4</v>
      </c>
      <c r="U57" s="401"/>
      <c r="V57" s="401"/>
      <c r="W57" t="s">
        <v>277</v>
      </c>
      <c r="Y57" s="397">
        <f>Y5</f>
        <v>2</v>
      </c>
      <c r="Z57" s="397"/>
      <c r="AA57" s="397"/>
      <c r="AB57" t="s">
        <v>278</v>
      </c>
      <c r="AC57" s="521">
        <f>AC32</f>
        <v>2</v>
      </c>
      <c r="AD57" s="521"/>
      <c r="AE57" s="15" t="s">
        <v>281</v>
      </c>
      <c r="AF57" s="15"/>
      <c r="AG57" s="15"/>
      <c r="AH57" s="15"/>
      <c r="AI57" s="15"/>
      <c r="AJ57" s="15"/>
    </row>
    <row r="58" spans="5:24" ht="14.25">
      <c r="E58" s="15"/>
      <c r="F58" s="15" t="s">
        <v>282</v>
      </c>
      <c r="I58" s="393">
        <v>90</v>
      </c>
      <c r="J58" s="393"/>
      <c r="K58" s="393"/>
      <c r="L58" t="s">
        <v>283</v>
      </c>
      <c r="M58" s="32"/>
      <c r="N58" s="32"/>
      <c r="O58" s="15"/>
      <c r="P58" s="24"/>
      <c r="Q58" s="24"/>
      <c r="R58" s="32"/>
      <c r="S58" s="32"/>
      <c r="T58" s="32"/>
      <c r="U58" s="32"/>
      <c r="V58" s="193"/>
      <c r="W58" s="193"/>
      <c r="X58" s="15"/>
    </row>
    <row r="59" spans="5:28" ht="14.25">
      <c r="E59" s="15" t="s">
        <v>53</v>
      </c>
      <c r="F59" s="15"/>
      <c r="G59" s="397">
        <f>O57</f>
        <v>1.4</v>
      </c>
      <c r="H59" s="397"/>
      <c r="I59" s="397"/>
      <c r="J59" s="15" t="s">
        <v>54</v>
      </c>
      <c r="K59" s="398">
        <f>T57</f>
        <v>4</v>
      </c>
      <c r="L59" s="398"/>
      <c r="M59" s="398"/>
      <c r="N59" s="15" t="s">
        <v>54</v>
      </c>
      <c r="O59" s="399">
        <f>Y57</f>
        <v>2</v>
      </c>
      <c r="P59" s="400"/>
      <c r="Q59" s="400"/>
      <c r="R59" t="s">
        <v>287</v>
      </c>
      <c r="S59" s="405">
        <f>G59*K59*O59</f>
        <v>11.2</v>
      </c>
      <c r="T59" s="405"/>
      <c r="U59" s="405"/>
      <c r="V59" s="405"/>
      <c r="W59" s="405"/>
      <c r="X59" t="s">
        <v>197</v>
      </c>
      <c r="Y59" s="32"/>
      <c r="Z59" s="32"/>
      <c r="AA59" s="32"/>
      <c r="AB59" s="32"/>
    </row>
    <row r="60" spans="5:36" ht="14.25">
      <c r="E60" s="15" t="s">
        <v>184</v>
      </c>
      <c r="F60" s="15"/>
      <c r="J60" s="414">
        <f>S59</f>
        <v>11.2</v>
      </c>
      <c r="K60" s="415"/>
      <c r="L60" s="415"/>
      <c r="M60" s="415"/>
      <c r="N60" s="15" t="s">
        <v>54</v>
      </c>
      <c r="O60" s="394">
        <f>AC57</f>
        <v>2</v>
      </c>
      <c r="P60" s="394"/>
      <c r="Q60" s="32" t="s">
        <v>230</v>
      </c>
      <c r="R60" s="394">
        <f>I58</f>
        <v>90</v>
      </c>
      <c r="S60" s="394"/>
      <c r="T60" s="15" t="s">
        <v>288</v>
      </c>
      <c r="U60" s="36" t="s">
        <v>287</v>
      </c>
      <c r="V60" s="405">
        <f>J60*O60</f>
        <v>22.4</v>
      </c>
      <c r="W60" s="405"/>
      <c r="X60" s="405"/>
      <c r="Y60" s="405"/>
      <c r="Z60" t="s">
        <v>230</v>
      </c>
      <c r="AA60" s="394">
        <f>R60</f>
        <v>90</v>
      </c>
      <c r="AB60" s="394"/>
      <c r="AC60" s="15" t="s">
        <v>288</v>
      </c>
      <c r="AD60" s="36" t="s">
        <v>287</v>
      </c>
      <c r="AE60" s="405">
        <f>V60*AA60/100</f>
        <v>20.159999999999997</v>
      </c>
      <c r="AF60" s="405"/>
      <c r="AG60" s="405"/>
      <c r="AH60" s="405"/>
      <c r="AJ60" t="s">
        <v>192</v>
      </c>
    </row>
    <row r="61" spans="5:36" ht="14.25">
      <c r="E61" s="15"/>
      <c r="F61" s="15"/>
      <c r="J61" s="36"/>
      <c r="K61" s="24"/>
      <c r="L61" s="24"/>
      <c r="M61" s="24"/>
      <c r="N61" s="15"/>
      <c r="R61" s="32"/>
      <c r="S61" s="32"/>
      <c r="T61" s="15"/>
      <c r="U61" s="36"/>
      <c r="V61" s="36"/>
      <c r="W61" s="36"/>
      <c r="X61" s="24"/>
      <c r="AD61" s="36" t="s">
        <v>287</v>
      </c>
      <c r="AE61" s="397">
        <f>ROUND(AE60,2)</f>
        <v>20.16</v>
      </c>
      <c r="AF61" s="398"/>
      <c r="AG61" s="398"/>
      <c r="AH61" s="398"/>
      <c r="AJ61" t="s">
        <v>192</v>
      </c>
    </row>
    <row r="62" spans="5:34" ht="14.25">
      <c r="E62" s="15"/>
      <c r="F62" s="15"/>
      <c r="J62" s="36"/>
      <c r="K62" s="24"/>
      <c r="L62" s="24"/>
      <c r="M62" s="24"/>
      <c r="N62" s="15"/>
      <c r="R62" s="32"/>
      <c r="S62" s="32"/>
      <c r="T62" s="15"/>
      <c r="U62" s="36"/>
      <c r="V62" s="36"/>
      <c r="W62" s="36"/>
      <c r="X62" s="24"/>
      <c r="AD62" s="36"/>
      <c r="AE62" s="195"/>
      <c r="AF62" s="199"/>
      <c r="AG62" s="199"/>
      <c r="AH62" s="199"/>
    </row>
    <row r="63" spans="5:36" ht="14.25">
      <c r="E63" s="15" t="s">
        <v>308</v>
      </c>
      <c r="F63" s="15"/>
      <c r="L63" t="s">
        <v>274</v>
      </c>
      <c r="M63" s="194" t="s">
        <v>275</v>
      </c>
      <c r="N63" s="192"/>
      <c r="O63" s="397">
        <f>O15</f>
        <v>1.4</v>
      </c>
      <c r="P63" s="397"/>
      <c r="Q63" s="397"/>
      <c r="R63" s="194" t="s">
        <v>276</v>
      </c>
      <c r="S63" s="192"/>
      <c r="T63" s="401">
        <f>T15</f>
        <v>3</v>
      </c>
      <c r="U63" s="401"/>
      <c r="V63" s="401"/>
      <c r="W63" t="s">
        <v>277</v>
      </c>
      <c r="Y63" s="397">
        <f>Y15</f>
        <v>2</v>
      </c>
      <c r="Z63" s="397"/>
      <c r="AA63" s="397"/>
      <c r="AB63" t="s">
        <v>278</v>
      </c>
      <c r="AC63" s="521">
        <f>AC38</f>
        <v>4</v>
      </c>
      <c r="AD63" s="521"/>
      <c r="AE63" s="15" t="s">
        <v>281</v>
      </c>
      <c r="AF63" s="15"/>
      <c r="AG63" s="15"/>
      <c r="AH63" s="15"/>
      <c r="AI63" s="15"/>
      <c r="AJ63" s="15"/>
    </row>
    <row r="64" spans="5:24" ht="14.25">
      <c r="E64" s="15"/>
      <c r="F64" s="15" t="s">
        <v>282</v>
      </c>
      <c r="I64" s="393">
        <v>90</v>
      </c>
      <c r="J64" s="393"/>
      <c r="K64" s="393"/>
      <c r="L64" t="s">
        <v>283</v>
      </c>
      <c r="M64" s="32"/>
      <c r="N64" s="32"/>
      <c r="O64" s="15"/>
      <c r="P64" s="24"/>
      <c r="Q64" s="24"/>
      <c r="R64" s="32"/>
      <c r="S64" s="32"/>
      <c r="T64" s="32"/>
      <c r="U64" s="32"/>
      <c r="V64" s="193"/>
      <c r="W64" s="193"/>
      <c r="X64" s="15"/>
    </row>
    <row r="65" spans="5:28" ht="14.25">
      <c r="E65" s="15" t="s">
        <v>289</v>
      </c>
      <c r="F65" s="15"/>
      <c r="G65" s="397">
        <f>O63</f>
        <v>1.4</v>
      </c>
      <c r="H65" s="397"/>
      <c r="I65" s="397"/>
      <c r="J65" s="15" t="s">
        <v>54</v>
      </c>
      <c r="K65" s="398">
        <f>T63</f>
        <v>3</v>
      </c>
      <c r="L65" s="398"/>
      <c r="M65" s="398"/>
      <c r="N65" s="15" t="s">
        <v>54</v>
      </c>
      <c r="O65" s="399">
        <f>Y63</f>
        <v>2</v>
      </c>
      <c r="P65" s="400"/>
      <c r="Q65" s="400"/>
      <c r="R65" t="s">
        <v>287</v>
      </c>
      <c r="S65" s="405">
        <f>G65*K65*O65</f>
        <v>8.399999999999999</v>
      </c>
      <c r="T65" s="405"/>
      <c r="U65" s="405"/>
      <c r="V65" s="405"/>
      <c r="W65" s="405"/>
      <c r="X65" t="s">
        <v>197</v>
      </c>
      <c r="Y65" s="32"/>
      <c r="Z65" s="32"/>
      <c r="AA65" s="32"/>
      <c r="AB65" s="32"/>
    </row>
    <row r="66" spans="5:36" ht="14.25">
      <c r="E66" s="15" t="s">
        <v>290</v>
      </c>
      <c r="F66" s="15"/>
      <c r="J66" s="414">
        <f>S65</f>
        <v>8.399999999999999</v>
      </c>
      <c r="K66" s="415"/>
      <c r="L66" s="415"/>
      <c r="M66" s="415"/>
      <c r="N66" s="15" t="s">
        <v>54</v>
      </c>
      <c r="O66" s="394">
        <f>AC63</f>
        <v>4</v>
      </c>
      <c r="P66" s="394"/>
      <c r="Q66" s="32" t="s">
        <v>230</v>
      </c>
      <c r="R66" s="394">
        <f>I64</f>
        <v>90</v>
      </c>
      <c r="S66" s="394"/>
      <c r="T66" s="15" t="s">
        <v>288</v>
      </c>
      <c r="U66" s="36" t="s">
        <v>287</v>
      </c>
      <c r="V66" s="405">
        <f>J66*O66</f>
        <v>33.599999999999994</v>
      </c>
      <c r="W66" s="405"/>
      <c r="X66" s="405"/>
      <c r="Y66" s="405"/>
      <c r="Z66" t="s">
        <v>230</v>
      </c>
      <c r="AA66" s="394">
        <f>R66</f>
        <v>90</v>
      </c>
      <c r="AB66" s="394"/>
      <c r="AC66" s="15" t="s">
        <v>288</v>
      </c>
      <c r="AD66" s="36" t="s">
        <v>287</v>
      </c>
      <c r="AE66" s="405">
        <f>V66*AA66/100</f>
        <v>30.239999999999995</v>
      </c>
      <c r="AF66" s="405"/>
      <c r="AG66" s="405"/>
      <c r="AH66" s="405"/>
      <c r="AJ66" t="s">
        <v>192</v>
      </c>
    </row>
    <row r="67" spans="5:36" ht="14.25">
      <c r="E67" s="15"/>
      <c r="F67" s="15"/>
      <c r="J67" s="36"/>
      <c r="K67" s="24"/>
      <c r="L67" s="24"/>
      <c r="M67" s="24"/>
      <c r="N67" s="15"/>
      <c r="R67" s="32"/>
      <c r="S67" s="32"/>
      <c r="T67" s="15"/>
      <c r="U67" s="36"/>
      <c r="V67" s="36"/>
      <c r="W67" s="36"/>
      <c r="X67" s="24"/>
      <c r="AD67" s="36" t="s">
        <v>287</v>
      </c>
      <c r="AE67" s="397">
        <f>ROUND(AE66,2)</f>
        <v>30.24</v>
      </c>
      <c r="AF67" s="398"/>
      <c r="AG67" s="398"/>
      <c r="AH67" s="398"/>
      <c r="AJ67" t="s">
        <v>192</v>
      </c>
    </row>
    <row r="68" spans="5:6" ht="14.25">
      <c r="E68" s="15" t="s">
        <v>18</v>
      </c>
      <c r="F68" s="15"/>
    </row>
    <row r="69" spans="5:25" ht="14.25">
      <c r="E69" s="15" t="s">
        <v>291</v>
      </c>
      <c r="F69" s="15"/>
      <c r="M69" s="395">
        <f>AE61+AE67</f>
        <v>50.4</v>
      </c>
      <c r="N69" s="395"/>
      <c r="O69" s="395"/>
      <c r="P69" s="395"/>
      <c r="Q69" s="395"/>
      <c r="R69" t="s">
        <v>72</v>
      </c>
      <c r="V69" s="399"/>
      <c r="W69" s="399"/>
      <c r="X69" s="399"/>
      <c r="Y69" s="399"/>
    </row>
    <row r="70" spans="5:16" ht="14.25" customHeight="1">
      <c r="E70" s="15"/>
      <c r="F70" s="15"/>
      <c r="M70" s="35"/>
      <c r="N70" s="35"/>
      <c r="O70" s="35"/>
      <c r="P70" s="35"/>
    </row>
    <row r="71" spans="5:6" ht="13.5" customHeight="1">
      <c r="E71" s="1"/>
      <c r="F71" s="1"/>
    </row>
    <row r="72" spans="5:10" ht="15" customHeight="1">
      <c r="E72" s="17" t="s">
        <v>268</v>
      </c>
      <c r="F72" s="17"/>
      <c r="G72" s="15"/>
      <c r="H72" s="15"/>
      <c r="I72" s="15"/>
      <c r="J72" s="15"/>
    </row>
    <row r="73" spans="5:10" ht="17.25">
      <c r="E73" s="17"/>
      <c r="F73" s="17"/>
      <c r="G73" s="15"/>
      <c r="H73" s="15"/>
      <c r="I73" s="15"/>
      <c r="J73" s="15"/>
    </row>
    <row r="74" spans="5:10" ht="15" thickBot="1">
      <c r="E74" s="19" t="s">
        <v>20</v>
      </c>
      <c r="F74" s="19"/>
      <c r="G74" s="1"/>
      <c r="H74" s="1"/>
      <c r="I74" s="1"/>
      <c r="J74" s="15"/>
    </row>
    <row r="75" spans="5:36" ht="13.5">
      <c r="E75" s="407"/>
      <c r="F75" s="408"/>
      <c r="G75" s="408"/>
      <c r="H75" s="408"/>
      <c r="I75" s="408"/>
      <c r="J75" s="409"/>
      <c r="K75" s="409"/>
      <c r="L75" s="409"/>
      <c r="M75" s="409"/>
      <c r="N75" s="409"/>
      <c r="O75" s="409"/>
      <c r="P75" s="409"/>
      <c r="Q75" s="409"/>
      <c r="R75" s="409"/>
      <c r="S75" s="409"/>
      <c r="T75" s="410"/>
      <c r="U75" s="411" t="s">
        <v>57</v>
      </c>
      <c r="V75" s="412"/>
      <c r="W75" s="412"/>
      <c r="X75" s="412"/>
      <c r="Y75" s="412"/>
      <c r="Z75" s="412"/>
      <c r="AA75" s="413"/>
      <c r="AB75" s="416" t="s">
        <v>0</v>
      </c>
      <c r="AC75" s="417"/>
      <c r="AD75" s="417"/>
      <c r="AE75" s="417"/>
      <c r="AF75" s="417"/>
      <c r="AG75" s="417"/>
      <c r="AH75" s="417"/>
      <c r="AI75" s="417"/>
      <c r="AJ75" s="418"/>
    </row>
    <row r="76" spans="5:36" ht="13.5">
      <c r="E76" s="419" t="s">
        <v>67</v>
      </c>
      <c r="F76" s="420"/>
      <c r="G76" s="421"/>
      <c r="H76" s="421"/>
      <c r="I76" s="421"/>
      <c r="J76" s="421"/>
      <c r="K76" s="421"/>
      <c r="L76" s="421"/>
      <c r="M76" s="421"/>
      <c r="N76" s="421"/>
      <c r="O76" s="421"/>
      <c r="P76" s="421"/>
      <c r="Q76" s="421"/>
      <c r="R76" s="421"/>
      <c r="S76" s="421"/>
      <c r="T76" s="421"/>
      <c r="U76" s="422">
        <f>'様式－５'!$I$16</f>
        <v>0.01259</v>
      </c>
      <c r="V76" s="423"/>
      <c r="W76" s="423"/>
      <c r="X76" s="423"/>
      <c r="Y76" s="423"/>
      <c r="Z76" s="423"/>
      <c r="AA76" s="424"/>
      <c r="AB76" s="425" t="s">
        <v>21</v>
      </c>
      <c r="AC76" s="421"/>
      <c r="AD76" s="421"/>
      <c r="AE76" s="421"/>
      <c r="AF76" s="421"/>
      <c r="AG76" s="421"/>
      <c r="AH76" s="421"/>
      <c r="AI76" s="421"/>
      <c r="AJ76" s="426"/>
    </row>
    <row r="77" spans="5:36" ht="13.5">
      <c r="E77" s="427" t="s">
        <v>68</v>
      </c>
      <c r="F77" s="428"/>
      <c r="G77" s="429"/>
      <c r="H77" s="429"/>
      <c r="I77" s="429"/>
      <c r="J77" s="429"/>
      <c r="K77" s="429"/>
      <c r="L77" s="429"/>
      <c r="M77" s="429"/>
      <c r="N77" s="429"/>
      <c r="O77" s="429"/>
      <c r="P77" s="429"/>
      <c r="Q77" s="429"/>
      <c r="R77" s="429"/>
      <c r="S77" s="429"/>
      <c r="T77" s="429"/>
      <c r="U77" s="422">
        <f>'様式－５'!$I$20</f>
        <v>0.03741</v>
      </c>
      <c r="V77" s="423"/>
      <c r="W77" s="423"/>
      <c r="X77" s="423"/>
      <c r="Y77" s="423"/>
      <c r="Z77" s="423"/>
      <c r="AA77" s="424"/>
      <c r="AB77" s="425" t="s">
        <v>21</v>
      </c>
      <c r="AC77" s="421"/>
      <c r="AD77" s="421"/>
      <c r="AE77" s="421"/>
      <c r="AF77" s="421"/>
      <c r="AG77" s="421"/>
      <c r="AH77" s="421"/>
      <c r="AI77" s="421"/>
      <c r="AJ77" s="426"/>
    </row>
    <row r="78" spans="5:36" ht="13.5">
      <c r="E78" s="430" t="s">
        <v>28</v>
      </c>
      <c r="F78" s="431"/>
      <c r="G78" s="432"/>
      <c r="H78" s="432"/>
      <c r="I78" s="432"/>
      <c r="J78" s="432"/>
      <c r="K78" s="433"/>
      <c r="L78" s="437" t="s">
        <v>69</v>
      </c>
      <c r="M78" s="421"/>
      <c r="N78" s="421"/>
      <c r="O78" s="421"/>
      <c r="P78" s="421"/>
      <c r="Q78" s="421"/>
      <c r="R78" s="421"/>
      <c r="S78" s="421"/>
      <c r="T78" s="438"/>
      <c r="U78" s="422">
        <f>W45</f>
        <v>0.00553</v>
      </c>
      <c r="V78" s="439"/>
      <c r="W78" s="439"/>
      <c r="X78" s="439"/>
      <c r="Y78" s="439"/>
      <c r="Z78" s="439"/>
      <c r="AA78" s="440"/>
      <c r="AB78" s="441" t="s">
        <v>27</v>
      </c>
      <c r="AC78" s="421"/>
      <c r="AD78" s="421"/>
      <c r="AE78" s="421"/>
      <c r="AF78" s="421"/>
      <c r="AG78" s="421"/>
      <c r="AH78" s="421"/>
      <c r="AI78" s="421"/>
      <c r="AJ78" s="426"/>
    </row>
    <row r="79" spans="5:36" ht="13.5">
      <c r="E79" s="434"/>
      <c r="F79" s="435"/>
      <c r="G79" s="435"/>
      <c r="H79" s="435"/>
      <c r="I79" s="435"/>
      <c r="J79" s="435"/>
      <c r="K79" s="436"/>
      <c r="L79" s="437" t="s">
        <v>234</v>
      </c>
      <c r="M79" s="421"/>
      <c r="N79" s="421"/>
      <c r="O79" s="421"/>
      <c r="P79" s="421"/>
      <c r="Q79" s="421"/>
      <c r="R79" s="421"/>
      <c r="S79" s="421"/>
      <c r="T79" s="438"/>
      <c r="U79" s="442">
        <f>M69</f>
        <v>50.4</v>
      </c>
      <c r="V79" s="439"/>
      <c r="W79" s="439"/>
      <c r="X79" s="439"/>
      <c r="Y79" s="439"/>
      <c r="Z79" s="439"/>
      <c r="AA79" s="440"/>
      <c r="AB79" s="441" t="s">
        <v>27</v>
      </c>
      <c r="AC79" s="421"/>
      <c r="AD79" s="421"/>
      <c r="AE79" s="421"/>
      <c r="AF79" s="421"/>
      <c r="AG79" s="421"/>
      <c r="AH79" s="421"/>
      <c r="AI79" s="421"/>
      <c r="AJ79" s="426"/>
    </row>
    <row r="80" spans="5:36" ht="13.5">
      <c r="E80" s="443" t="s">
        <v>235</v>
      </c>
      <c r="F80" s="444"/>
      <c r="G80" s="432"/>
      <c r="H80" s="432"/>
      <c r="I80" s="432"/>
      <c r="J80" s="432"/>
      <c r="K80" s="433"/>
      <c r="L80" s="437" t="s">
        <v>22</v>
      </c>
      <c r="M80" s="421"/>
      <c r="N80" s="421"/>
      <c r="O80" s="421"/>
      <c r="P80" s="421"/>
      <c r="Q80" s="421"/>
      <c r="R80" s="421"/>
      <c r="S80" s="421"/>
      <c r="T80" s="438"/>
      <c r="U80" s="445">
        <v>0.001</v>
      </c>
      <c r="V80" s="446"/>
      <c r="W80" s="446"/>
      <c r="X80" s="446"/>
      <c r="Y80" s="446"/>
      <c r="Z80" s="446"/>
      <c r="AA80" s="447"/>
      <c r="AB80" s="448" t="s">
        <v>269</v>
      </c>
      <c r="AC80" s="421"/>
      <c r="AD80" s="421"/>
      <c r="AE80" s="421"/>
      <c r="AF80" s="421"/>
      <c r="AG80" s="421"/>
      <c r="AH80" s="421"/>
      <c r="AI80" s="421"/>
      <c r="AJ80" s="426"/>
    </row>
    <row r="81" spans="5:36" ht="13.5">
      <c r="E81" s="434"/>
      <c r="F81" s="435"/>
      <c r="G81" s="435"/>
      <c r="H81" s="435"/>
      <c r="I81" s="435"/>
      <c r="J81" s="435"/>
      <c r="K81" s="436"/>
      <c r="L81" s="437" t="s">
        <v>312</v>
      </c>
      <c r="M81" s="421"/>
      <c r="N81" s="421"/>
      <c r="O81" s="421"/>
      <c r="P81" s="421"/>
      <c r="Q81" s="421"/>
      <c r="R81" s="421"/>
      <c r="S81" s="421"/>
      <c r="T81" s="438"/>
      <c r="U81" s="445">
        <v>0</v>
      </c>
      <c r="V81" s="446"/>
      <c r="W81" s="446"/>
      <c r="X81" s="446"/>
      <c r="Y81" s="446"/>
      <c r="Z81" s="446"/>
      <c r="AA81" s="447"/>
      <c r="AB81" s="448" t="s">
        <v>236</v>
      </c>
      <c r="AC81" s="421"/>
      <c r="AD81" s="421"/>
      <c r="AE81" s="421"/>
      <c r="AF81" s="421"/>
      <c r="AG81" s="421"/>
      <c r="AH81" s="421"/>
      <c r="AI81" s="421"/>
      <c r="AJ81" s="426"/>
    </row>
    <row r="82" spans="5:36" ht="13.5">
      <c r="E82" s="449" t="s">
        <v>23</v>
      </c>
      <c r="F82" s="450"/>
      <c r="G82" s="421"/>
      <c r="H82" s="421"/>
      <c r="I82" s="421"/>
      <c r="J82" s="421"/>
      <c r="K82" s="438"/>
      <c r="L82" s="437" t="s">
        <v>24</v>
      </c>
      <c r="M82" s="421"/>
      <c r="N82" s="421"/>
      <c r="O82" s="421"/>
      <c r="P82" s="421"/>
      <c r="Q82" s="421"/>
      <c r="R82" s="421"/>
      <c r="S82" s="421"/>
      <c r="T82" s="438"/>
      <c r="U82" s="455" t="s">
        <v>66</v>
      </c>
      <c r="V82" s="439"/>
      <c r="W82" s="439"/>
      <c r="X82" s="439"/>
      <c r="Y82" s="439"/>
      <c r="Z82" s="439"/>
      <c r="AA82" s="440"/>
      <c r="AB82" s="456"/>
      <c r="AC82" s="457"/>
      <c r="AD82" s="421"/>
      <c r="AE82" s="421"/>
      <c r="AF82" s="421"/>
      <c r="AG82" s="421"/>
      <c r="AH82" s="421"/>
      <c r="AI82" s="421"/>
      <c r="AJ82" s="426"/>
    </row>
    <row r="83" spans="5:36" ht="13.5">
      <c r="E83" s="451"/>
      <c r="F83" s="421"/>
      <c r="G83" s="421"/>
      <c r="H83" s="421"/>
      <c r="I83" s="421"/>
      <c r="J83" s="421"/>
      <c r="K83" s="438"/>
      <c r="L83" s="437" t="s">
        <v>25</v>
      </c>
      <c r="M83" s="421"/>
      <c r="N83" s="421"/>
      <c r="O83" s="421"/>
      <c r="P83" s="421"/>
      <c r="Q83" s="421"/>
      <c r="R83" s="421"/>
      <c r="S83" s="421"/>
      <c r="T83" s="438"/>
      <c r="U83" s="445">
        <v>0</v>
      </c>
      <c r="V83" s="446"/>
      <c r="W83" s="446"/>
      <c r="X83" s="446"/>
      <c r="Y83" s="446"/>
      <c r="Z83" s="446"/>
      <c r="AA83" s="447"/>
      <c r="AB83" s="456"/>
      <c r="AC83" s="457"/>
      <c r="AD83" s="421"/>
      <c r="AE83" s="421"/>
      <c r="AF83" s="421"/>
      <c r="AG83" s="421"/>
      <c r="AH83" s="421"/>
      <c r="AI83" s="421"/>
      <c r="AJ83" s="426"/>
    </row>
    <row r="84" spans="5:36" ht="14.25" thickBot="1">
      <c r="E84" s="452"/>
      <c r="F84" s="453"/>
      <c r="G84" s="453"/>
      <c r="H84" s="453"/>
      <c r="I84" s="453"/>
      <c r="J84" s="453"/>
      <c r="K84" s="454"/>
      <c r="L84" s="458" t="s">
        <v>29</v>
      </c>
      <c r="M84" s="453"/>
      <c r="N84" s="453"/>
      <c r="O84" s="453"/>
      <c r="P84" s="453"/>
      <c r="Q84" s="453"/>
      <c r="R84" s="453"/>
      <c r="S84" s="453"/>
      <c r="T84" s="454"/>
      <c r="U84" s="459">
        <v>0</v>
      </c>
      <c r="V84" s="460"/>
      <c r="W84" s="460"/>
      <c r="X84" s="460"/>
      <c r="Y84" s="460"/>
      <c r="Z84" s="460"/>
      <c r="AA84" s="461"/>
      <c r="AB84" s="462"/>
      <c r="AC84" s="463"/>
      <c r="AD84" s="453"/>
      <c r="AE84" s="453"/>
      <c r="AF84" s="453"/>
      <c r="AG84" s="453"/>
      <c r="AH84" s="453"/>
      <c r="AI84" s="453"/>
      <c r="AJ84" s="464"/>
    </row>
    <row r="85" spans="5:11" ht="13.5">
      <c r="E85" s="1"/>
      <c r="F85" s="1"/>
      <c r="G85" s="1"/>
      <c r="H85" s="1"/>
      <c r="I85" s="1"/>
      <c r="J85" s="1"/>
      <c r="K85" s="33"/>
    </row>
    <row r="86" spans="5:11" ht="14.25" thickBot="1">
      <c r="E86" s="3" t="s">
        <v>26</v>
      </c>
      <c r="F86" s="3"/>
      <c r="G86" s="6"/>
      <c r="H86" s="6"/>
      <c r="I86" s="6"/>
      <c r="J86" s="6"/>
      <c r="K86" s="33"/>
    </row>
    <row r="87" spans="5:36" ht="13.5">
      <c r="E87" s="465"/>
      <c r="F87" s="466"/>
      <c r="G87" s="466"/>
      <c r="H87" s="466"/>
      <c r="I87" s="466"/>
      <c r="J87" s="467"/>
      <c r="K87" s="467"/>
      <c r="L87" s="467"/>
      <c r="M87" s="467"/>
      <c r="N87" s="467"/>
      <c r="O87" s="467"/>
      <c r="P87" s="467"/>
      <c r="Q87" s="467"/>
      <c r="R87" s="467"/>
      <c r="S87" s="467"/>
      <c r="T87" s="468"/>
      <c r="U87" s="469" t="s">
        <v>198</v>
      </c>
      <c r="V87" s="470"/>
      <c r="W87" s="470"/>
      <c r="X87" s="470"/>
      <c r="Y87" s="470"/>
      <c r="Z87" s="470"/>
      <c r="AA87" s="471"/>
      <c r="AB87" s="472" t="s">
        <v>0</v>
      </c>
      <c r="AC87" s="473"/>
      <c r="AD87" s="473"/>
      <c r="AE87" s="473"/>
      <c r="AF87" s="473"/>
      <c r="AG87" s="473"/>
      <c r="AH87" s="473"/>
      <c r="AI87" s="473"/>
      <c r="AJ87" s="474"/>
    </row>
    <row r="88" spans="5:36" ht="13.5">
      <c r="E88" s="430" t="s">
        <v>237</v>
      </c>
      <c r="F88" s="431"/>
      <c r="G88" s="431"/>
      <c r="H88" s="431"/>
      <c r="I88" s="431"/>
      <c r="J88" s="431"/>
      <c r="K88" s="480"/>
      <c r="L88" s="475" t="s">
        <v>238</v>
      </c>
      <c r="M88" s="476"/>
      <c r="N88" s="421"/>
      <c r="O88" s="421"/>
      <c r="P88" s="421"/>
      <c r="Q88" s="421"/>
      <c r="R88" s="421"/>
      <c r="S88" s="421"/>
      <c r="T88" s="421"/>
      <c r="U88" s="477" t="s">
        <v>241</v>
      </c>
      <c r="V88" s="478"/>
      <c r="W88" s="478"/>
      <c r="X88" s="478"/>
      <c r="Y88" s="478"/>
      <c r="Z88" s="478"/>
      <c r="AA88" s="479"/>
      <c r="AB88" s="456"/>
      <c r="AC88" s="457"/>
      <c r="AD88" s="421"/>
      <c r="AE88" s="421"/>
      <c r="AF88" s="421"/>
      <c r="AG88" s="421"/>
      <c r="AH88" s="421"/>
      <c r="AI88" s="421"/>
      <c r="AJ88" s="426"/>
    </row>
    <row r="89" spans="5:36" ht="13.5">
      <c r="E89" s="481"/>
      <c r="F89" s="482"/>
      <c r="G89" s="482"/>
      <c r="H89" s="482"/>
      <c r="I89" s="482"/>
      <c r="J89" s="482"/>
      <c r="K89" s="483"/>
      <c r="L89" s="475" t="s">
        <v>239</v>
      </c>
      <c r="M89" s="476"/>
      <c r="N89" s="421"/>
      <c r="O89" s="421"/>
      <c r="P89" s="421"/>
      <c r="Q89" s="421"/>
      <c r="R89" s="421"/>
      <c r="S89" s="421"/>
      <c r="T89" s="421"/>
      <c r="U89" s="486" t="s">
        <v>242</v>
      </c>
      <c r="V89" s="487"/>
      <c r="W89" s="487"/>
      <c r="X89" s="487"/>
      <c r="Y89" s="487"/>
      <c r="Z89" s="487"/>
      <c r="AA89" s="488"/>
      <c r="AB89" s="456"/>
      <c r="AC89" s="457"/>
      <c r="AD89" s="421"/>
      <c r="AE89" s="421"/>
      <c r="AF89" s="421"/>
      <c r="AG89" s="421"/>
      <c r="AH89" s="421"/>
      <c r="AI89" s="421"/>
      <c r="AJ89" s="426"/>
    </row>
    <row r="90" spans="5:36" ht="13.5">
      <c r="E90" s="481"/>
      <c r="F90" s="482"/>
      <c r="G90" s="482"/>
      <c r="H90" s="482"/>
      <c r="I90" s="482"/>
      <c r="J90" s="482"/>
      <c r="K90" s="483"/>
      <c r="L90" s="490" t="s">
        <v>240</v>
      </c>
      <c r="M90" s="491"/>
      <c r="N90" s="429"/>
      <c r="O90" s="429"/>
      <c r="P90" s="429"/>
      <c r="Q90" s="429"/>
      <c r="R90" s="429"/>
      <c r="S90" s="429"/>
      <c r="T90" s="429"/>
      <c r="U90" s="492" t="s">
        <v>243</v>
      </c>
      <c r="V90" s="493"/>
      <c r="W90" s="493"/>
      <c r="X90" s="493"/>
      <c r="Y90" s="493"/>
      <c r="Z90" s="493"/>
      <c r="AA90" s="494"/>
      <c r="AB90" s="495"/>
      <c r="AC90" s="496"/>
      <c r="AD90" s="429"/>
      <c r="AE90" s="429"/>
      <c r="AF90" s="429"/>
      <c r="AG90" s="429"/>
      <c r="AH90" s="429"/>
      <c r="AI90" s="429"/>
      <c r="AJ90" s="497"/>
    </row>
    <row r="91" spans="5:36" ht="13.5">
      <c r="E91" s="481"/>
      <c r="F91" s="482"/>
      <c r="G91" s="482"/>
      <c r="H91" s="482"/>
      <c r="I91" s="482"/>
      <c r="J91" s="482"/>
      <c r="K91" s="483"/>
      <c r="L91" s="498" t="s">
        <v>246</v>
      </c>
      <c r="M91" s="499"/>
      <c r="N91" s="500"/>
      <c r="O91" s="500"/>
      <c r="P91" s="500"/>
      <c r="Q91" s="500"/>
      <c r="R91" s="500"/>
      <c r="S91" s="500"/>
      <c r="T91" s="500"/>
      <c r="U91" s="501">
        <v>0.002627</v>
      </c>
      <c r="V91" s="502"/>
      <c r="W91" s="502"/>
      <c r="X91" s="502"/>
      <c r="Y91" s="502"/>
      <c r="Z91" s="502"/>
      <c r="AA91" s="503"/>
      <c r="AB91" s="505"/>
      <c r="AC91" s="506"/>
      <c r="AD91" s="500"/>
      <c r="AE91" s="500"/>
      <c r="AF91" s="500"/>
      <c r="AG91" s="500"/>
      <c r="AH91" s="500"/>
      <c r="AI91" s="500"/>
      <c r="AJ91" s="507"/>
    </row>
    <row r="92" spans="5:36" ht="13.5">
      <c r="E92" s="481"/>
      <c r="F92" s="482"/>
      <c r="G92" s="482"/>
      <c r="H92" s="482"/>
      <c r="I92" s="482"/>
      <c r="J92" s="482"/>
      <c r="K92" s="483"/>
      <c r="L92" s="475" t="s">
        <v>247</v>
      </c>
      <c r="M92" s="476"/>
      <c r="N92" s="421"/>
      <c r="O92" s="421"/>
      <c r="P92" s="421"/>
      <c r="Q92" s="421"/>
      <c r="R92" s="421"/>
      <c r="S92" s="421"/>
      <c r="T92" s="421"/>
      <c r="U92" s="486">
        <v>0</v>
      </c>
      <c r="V92" s="487"/>
      <c r="W92" s="487"/>
      <c r="X92" s="487"/>
      <c r="Y92" s="487"/>
      <c r="Z92" s="487"/>
      <c r="AA92" s="488"/>
      <c r="AB92" s="456"/>
      <c r="AC92" s="457"/>
      <c r="AD92" s="421"/>
      <c r="AE92" s="421"/>
      <c r="AF92" s="421"/>
      <c r="AG92" s="421"/>
      <c r="AH92" s="421"/>
      <c r="AI92" s="421"/>
      <c r="AJ92" s="426"/>
    </row>
    <row r="93" spans="5:36" ht="14.25" thickBot="1">
      <c r="E93" s="354"/>
      <c r="F93" s="484"/>
      <c r="G93" s="484"/>
      <c r="H93" s="484"/>
      <c r="I93" s="484"/>
      <c r="J93" s="484"/>
      <c r="K93" s="485"/>
      <c r="L93" s="509" t="s">
        <v>248</v>
      </c>
      <c r="M93" s="510"/>
      <c r="N93" s="453"/>
      <c r="O93" s="453"/>
      <c r="P93" s="453"/>
      <c r="Q93" s="453"/>
      <c r="R93" s="453"/>
      <c r="S93" s="453"/>
      <c r="T93" s="453"/>
      <c r="U93" s="511">
        <v>0</v>
      </c>
      <c r="V93" s="512"/>
      <c r="W93" s="512"/>
      <c r="X93" s="512"/>
      <c r="Y93" s="512"/>
      <c r="Z93" s="512"/>
      <c r="AA93" s="513"/>
      <c r="AB93" s="462"/>
      <c r="AC93" s="463"/>
      <c r="AD93" s="453"/>
      <c r="AE93" s="453"/>
      <c r="AF93" s="453"/>
      <c r="AG93" s="453"/>
      <c r="AH93" s="453"/>
      <c r="AI93" s="453"/>
      <c r="AJ93" s="464"/>
    </row>
    <row r="94" spans="5:36" ht="13.5">
      <c r="E94" s="114"/>
      <c r="F94" s="114"/>
      <c r="G94" s="114"/>
      <c r="H94" s="114"/>
      <c r="I94" s="114"/>
      <c r="J94" s="114"/>
      <c r="K94" s="114"/>
      <c r="L94" s="119"/>
      <c r="M94" s="116"/>
      <c r="N94" s="114"/>
      <c r="O94" s="114"/>
      <c r="P94" s="114"/>
      <c r="Q94" s="114"/>
      <c r="R94" s="114"/>
      <c r="S94" s="114"/>
      <c r="T94" s="114"/>
      <c r="U94" s="117"/>
      <c r="V94" s="117"/>
      <c r="W94" s="117"/>
      <c r="X94" s="117"/>
      <c r="Y94" s="117"/>
      <c r="Z94" s="117"/>
      <c r="AA94" s="117"/>
      <c r="AB94" s="118"/>
      <c r="AC94" s="118"/>
      <c r="AD94" s="114"/>
      <c r="AE94" s="114"/>
      <c r="AF94" s="114"/>
      <c r="AG94" s="114"/>
      <c r="AH94" s="114"/>
      <c r="AI94" s="114"/>
      <c r="AJ94" s="114"/>
    </row>
    <row r="95" spans="5:36" ht="13.5" customHeight="1">
      <c r="E95" s="504" t="s">
        <v>244</v>
      </c>
      <c r="F95" s="504"/>
      <c r="G95" s="504"/>
      <c r="H95" s="504"/>
      <c r="I95" s="504"/>
      <c r="J95" s="504"/>
      <c r="K95" s="504"/>
      <c r="L95" s="504"/>
      <c r="M95" s="504"/>
      <c r="N95" s="504"/>
      <c r="O95" s="504"/>
      <c r="P95" s="504"/>
      <c r="Q95" s="504"/>
      <c r="R95" s="504"/>
      <c r="S95" s="504"/>
      <c r="T95" s="504"/>
      <c r="U95" s="504"/>
      <c r="V95" s="504"/>
      <c r="W95" s="504"/>
      <c r="X95" s="504"/>
      <c r="Y95" s="504"/>
      <c r="Z95" s="504"/>
      <c r="AA95" s="504"/>
      <c r="AB95" s="504"/>
      <c r="AC95" s="504"/>
      <c r="AD95" s="504"/>
      <c r="AE95" s="504"/>
      <c r="AF95" s="504"/>
      <c r="AG95" s="504"/>
      <c r="AH95" s="504"/>
      <c r="AI95" s="504"/>
      <c r="AJ95" s="504"/>
    </row>
    <row r="96" spans="5:36" ht="16.5" customHeight="1">
      <c r="E96" s="504"/>
      <c r="F96" s="504"/>
      <c r="G96" s="504"/>
      <c r="H96" s="504"/>
      <c r="I96" s="504"/>
      <c r="J96" s="504"/>
      <c r="K96" s="504"/>
      <c r="L96" s="504"/>
      <c r="M96" s="504"/>
      <c r="N96" s="504"/>
      <c r="O96" s="504"/>
      <c r="P96" s="504"/>
      <c r="Q96" s="504"/>
      <c r="R96" s="504"/>
      <c r="S96" s="504"/>
      <c r="T96" s="504"/>
      <c r="U96" s="504"/>
      <c r="V96" s="504"/>
      <c r="W96" s="504"/>
      <c r="X96" s="504"/>
      <c r="Y96" s="504"/>
      <c r="Z96" s="504"/>
      <c r="AA96" s="504"/>
      <c r="AB96" s="504"/>
      <c r="AC96" s="504"/>
      <c r="AD96" s="504"/>
      <c r="AE96" s="504"/>
      <c r="AF96" s="504"/>
      <c r="AG96" s="504"/>
      <c r="AH96" s="504"/>
      <c r="AI96" s="504"/>
      <c r="AJ96" s="504"/>
    </row>
    <row r="97" spans="5:36" ht="19.5" customHeight="1">
      <c r="E97" s="189" t="s">
        <v>245</v>
      </c>
      <c r="F97" s="189"/>
      <c r="G97" s="172"/>
      <c r="H97" s="172"/>
      <c r="I97" s="172"/>
      <c r="J97" s="15"/>
      <c r="K97" s="404">
        <f>U91</f>
        <v>0.002627</v>
      </c>
      <c r="L97" s="402"/>
      <c r="M97" s="402"/>
      <c r="N97" s="402"/>
      <c r="O97" s="188" t="s">
        <v>249</v>
      </c>
      <c r="P97" s="15"/>
      <c r="Q97" s="15" t="str">
        <f>IF(K97-AC97&lt;=0,"＜","＞")</f>
        <v>＜</v>
      </c>
      <c r="R97" s="189" t="s">
        <v>271</v>
      </c>
      <c r="S97" s="15"/>
      <c r="T97" s="15"/>
      <c r="U97" s="15"/>
      <c r="V97" s="15"/>
      <c r="W97" s="15"/>
      <c r="X97" s="15"/>
      <c r="Y97" s="15"/>
      <c r="Z97" s="15"/>
      <c r="AA97" s="15"/>
      <c r="AB97" s="32"/>
      <c r="AC97" s="404">
        <f>$U$76</f>
        <v>0.01259</v>
      </c>
      <c r="AD97" s="402"/>
      <c r="AE97" s="402"/>
      <c r="AF97" s="402"/>
      <c r="AG97" s="188" t="s">
        <v>250</v>
      </c>
      <c r="AH97" s="15"/>
      <c r="AI97" s="15"/>
      <c r="AJ97" s="15"/>
    </row>
    <row r="98" spans="5:36" ht="13.5">
      <c r="E98" s="508" t="s">
        <v>272</v>
      </c>
      <c r="F98" s="508"/>
      <c r="G98" s="508"/>
      <c r="H98" s="508"/>
      <c r="I98" s="508"/>
      <c r="J98" s="508"/>
      <c r="K98" s="508"/>
      <c r="L98" s="508"/>
      <c r="M98" s="508"/>
      <c r="N98" s="508"/>
      <c r="O98" s="508"/>
      <c r="P98" s="508"/>
      <c r="Q98" s="508"/>
      <c r="R98" s="508"/>
      <c r="S98" s="508"/>
      <c r="T98" s="508"/>
      <c r="U98" s="508"/>
      <c r="V98" s="508"/>
      <c r="W98" s="508"/>
      <c r="X98" s="508"/>
      <c r="Y98" s="508"/>
      <c r="Z98" s="508"/>
      <c r="AA98" s="508"/>
      <c r="AB98" s="508"/>
      <c r="AC98" s="508"/>
      <c r="AD98" s="508"/>
      <c r="AE98" s="508"/>
      <c r="AF98" s="508"/>
      <c r="AG98" s="508"/>
      <c r="AH98" s="508"/>
      <c r="AI98" s="508"/>
      <c r="AJ98" s="508"/>
    </row>
    <row r="99" spans="5:36" ht="13.5" customHeight="1">
      <c r="E99" s="508"/>
      <c r="F99" s="508"/>
      <c r="G99" s="508"/>
      <c r="H99" s="508"/>
      <c r="I99" s="508"/>
      <c r="J99" s="508"/>
      <c r="K99" s="508"/>
      <c r="L99" s="508"/>
      <c r="M99" s="508"/>
      <c r="N99" s="508"/>
      <c r="O99" s="508"/>
      <c r="P99" s="508"/>
      <c r="Q99" s="508"/>
      <c r="R99" s="508"/>
      <c r="S99" s="508"/>
      <c r="T99" s="508"/>
      <c r="U99" s="508"/>
      <c r="V99" s="508"/>
      <c r="W99" s="508"/>
      <c r="X99" s="508"/>
      <c r="Y99" s="508"/>
      <c r="Z99" s="508"/>
      <c r="AA99" s="508"/>
      <c r="AB99" s="508"/>
      <c r="AC99" s="508"/>
      <c r="AD99" s="508"/>
      <c r="AE99" s="508"/>
      <c r="AF99" s="508"/>
      <c r="AG99" s="508"/>
      <c r="AH99" s="508"/>
      <c r="AI99" s="508"/>
      <c r="AJ99" s="508"/>
    </row>
    <row r="100" spans="5:28" ht="18" customHeight="1">
      <c r="E100" s="514"/>
      <c r="F100" s="514"/>
      <c r="G100" s="515"/>
      <c r="H100" s="167"/>
      <c r="I100" s="167"/>
      <c r="K100" s="489"/>
      <c r="L100" s="489"/>
      <c r="M100" s="489"/>
      <c r="N100" s="489"/>
      <c r="O100" s="4"/>
      <c r="R100" s="4"/>
      <c r="Y100" s="489"/>
      <c r="Z100" s="489"/>
      <c r="AA100" s="489"/>
      <c r="AB100" s="489"/>
    </row>
    <row r="101" spans="5:36" ht="13.5" customHeight="1">
      <c r="E101" s="504" t="str">
        <f>IF(K97=0," 最大放流量が０であり、浸透施設から降雨がオーバーフローすることは無く、全ての降雨を浸透施設内で処理できる。","　浸透施設から降雨によりオーバーフローが生じるが、最大放流量が許容放流量を下回っているので、浸透施設の能力は必要対策量以上である。")</f>
        <v>　浸透施設から降雨によりオーバーフローが生じるが、最大放流量が許容放流量を下回っているので、浸透施設の能力は必要対策量以上である。</v>
      </c>
      <c r="F101" s="504"/>
      <c r="G101" s="504"/>
      <c r="H101" s="504"/>
      <c r="I101" s="504"/>
      <c r="J101" s="504"/>
      <c r="K101" s="504"/>
      <c r="L101" s="504"/>
      <c r="M101" s="504"/>
      <c r="N101" s="504"/>
      <c r="O101" s="504"/>
      <c r="P101" s="504"/>
      <c r="Q101" s="504"/>
      <c r="R101" s="504"/>
      <c r="S101" s="504"/>
      <c r="T101" s="504"/>
      <c r="U101" s="504"/>
      <c r="V101" s="504"/>
      <c r="W101" s="504"/>
      <c r="X101" s="504"/>
      <c r="Y101" s="504"/>
      <c r="Z101" s="504"/>
      <c r="AA101" s="504"/>
      <c r="AB101" s="504"/>
      <c r="AC101" s="504"/>
      <c r="AD101" s="504"/>
      <c r="AE101" s="504"/>
      <c r="AF101" s="504"/>
      <c r="AG101" s="504"/>
      <c r="AH101" s="504"/>
      <c r="AI101" s="504"/>
      <c r="AJ101" s="504"/>
    </row>
    <row r="102" spans="5:36" ht="20.25" customHeight="1">
      <c r="E102" s="504"/>
      <c r="F102" s="504"/>
      <c r="G102" s="504"/>
      <c r="H102" s="504"/>
      <c r="I102" s="504"/>
      <c r="J102" s="504"/>
      <c r="K102" s="504"/>
      <c r="L102" s="504"/>
      <c r="M102" s="504"/>
      <c r="N102" s="504"/>
      <c r="O102" s="504"/>
      <c r="P102" s="504"/>
      <c r="Q102" s="504"/>
      <c r="R102" s="504"/>
      <c r="S102" s="504"/>
      <c r="T102" s="504"/>
      <c r="U102" s="504"/>
      <c r="V102" s="504"/>
      <c r="W102" s="504"/>
      <c r="X102" s="504"/>
      <c r="Y102" s="504"/>
      <c r="Z102" s="504"/>
      <c r="AA102" s="504"/>
      <c r="AB102" s="504"/>
      <c r="AC102" s="504"/>
      <c r="AD102" s="504"/>
      <c r="AE102" s="504"/>
      <c r="AF102" s="504"/>
      <c r="AG102" s="504"/>
      <c r="AH102" s="504"/>
      <c r="AI102" s="504"/>
      <c r="AJ102" s="504"/>
    </row>
    <row r="103" spans="5:36" ht="13.5" customHeight="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row>
    <row r="104" spans="5:36" ht="13.5" customHeight="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row r="138" spans="5:6" ht="13.5">
      <c r="E138" s="1"/>
      <c r="F138" s="1"/>
    </row>
    <row r="139" spans="5:6" ht="13.5">
      <c r="E139" s="1"/>
      <c r="F139" s="1"/>
    </row>
    <row r="140" spans="5:6" ht="13.5">
      <c r="E140" s="1"/>
      <c r="F140" s="1"/>
    </row>
    <row r="141" spans="5:6" ht="13.5">
      <c r="E141" s="1"/>
      <c r="F141" s="1"/>
    </row>
    <row r="142" spans="5:6" ht="13.5">
      <c r="E142" s="1"/>
      <c r="F142" s="1"/>
    </row>
    <row r="143" spans="5:6" ht="13.5">
      <c r="E143" s="1"/>
      <c r="F143" s="1"/>
    </row>
    <row r="144" spans="5:6" ht="13.5">
      <c r="E144" s="1"/>
      <c r="F144" s="1"/>
    </row>
    <row r="145" spans="5:6" ht="13.5">
      <c r="E145" s="1"/>
      <c r="F145" s="1"/>
    </row>
    <row r="146" spans="5:6" ht="13.5">
      <c r="E146" s="1"/>
      <c r="F146" s="1"/>
    </row>
    <row r="147" spans="5:6" ht="13.5">
      <c r="E147" s="1"/>
      <c r="F147" s="1"/>
    </row>
    <row r="148" spans="5:6" ht="13.5">
      <c r="E148" s="1"/>
      <c r="F148" s="1"/>
    </row>
    <row r="149" spans="5:6" ht="13.5">
      <c r="E149" s="1"/>
      <c r="F149" s="1"/>
    </row>
    <row r="150" spans="5:6" ht="13.5">
      <c r="E150" s="1"/>
      <c r="F150" s="1"/>
    </row>
    <row r="151" spans="5:6" ht="13.5">
      <c r="E151" s="1"/>
      <c r="F151" s="1"/>
    </row>
    <row r="152" spans="5:6" ht="13.5">
      <c r="E152" s="1"/>
      <c r="F152" s="1"/>
    </row>
    <row r="153" spans="5:6" ht="13.5">
      <c r="E153" s="1"/>
      <c r="F153" s="1"/>
    </row>
    <row r="154" spans="5:6" ht="13.5">
      <c r="E154" s="1"/>
      <c r="F154" s="1"/>
    </row>
    <row r="155" spans="5:6" ht="13.5">
      <c r="E155" s="1"/>
      <c r="F155" s="1"/>
    </row>
    <row r="156" spans="5:6" ht="13.5">
      <c r="E156" s="1"/>
      <c r="F156" s="1"/>
    </row>
    <row r="157" spans="5:6" ht="13.5">
      <c r="E157" s="1"/>
      <c r="F157" s="1"/>
    </row>
    <row r="158" spans="5:6" ht="13.5">
      <c r="E158" s="1"/>
      <c r="F158" s="1"/>
    </row>
    <row r="159" spans="5:6" ht="13.5">
      <c r="E159" s="1"/>
      <c r="F159" s="1"/>
    </row>
    <row r="160" spans="5:6" ht="13.5">
      <c r="E160" s="1"/>
      <c r="F160" s="1"/>
    </row>
    <row r="161" spans="5:6" ht="13.5">
      <c r="E161" s="1"/>
      <c r="F161" s="1"/>
    </row>
    <row r="162" spans="5:6" ht="13.5">
      <c r="E162" s="1"/>
      <c r="F162" s="1"/>
    </row>
    <row r="163" spans="5:6" ht="13.5">
      <c r="E163" s="1"/>
      <c r="F163" s="1"/>
    </row>
    <row r="164" spans="5:6" ht="13.5">
      <c r="E164" s="1"/>
      <c r="F164" s="1"/>
    </row>
    <row r="165" spans="5:6" ht="13.5">
      <c r="E165" s="1"/>
      <c r="F165" s="1"/>
    </row>
    <row r="166" spans="5:6" ht="13.5">
      <c r="E166" s="1"/>
      <c r="F166" s="1"/>
    </row>
    <row r="167" spans="5:6" ht="13.5">
      <c r="E167" s="1"/>
      <c r="F167" s="1"/>
    </row>
    <row r="168" spans="5:6" ht="13.5">
      <c r="E168" s="1"/>
      <c r="F168" s="1"/>
    </row>
    <row r="169" spans="5:6" ht="13.5">
      <c r="E169" s="1"/>
      <c r="F169" s="1"/>
    </row>
    <row r="170" spans="5:6" ht="13.5">
      <c r="E170" s="1"/>
      <c r="F170" s="1"/>
    </row>
    <row r="171" spans="5:6" ht="13.5">
      <c r="E171" s="1"/>
      <c r="F171" s="1"/>
    </row>
    <row r="172" spans="5:6" ht="13.5">
      <c r="E172" s="1"/>
      <c r="F172" s="1"/>
    </row>
    <row r="173" spans="5:6" ht="13.5">
      <c r="E173" s="1"/>
      <c r="F173" s="1"/>
    </row>
    <row r="174" spans="5:6" ht="13.5">
      <c r="E174" s="1"/>
      <c r="F174" s="1"/>
    </row>
    <row r="175" spans="5:6" ht="13.5">
      <c r="E175" s="1"/>
      <c r="F175" s="1"/>
    </row>
    <row r="176" spans="5:6" ht="13.5">
      <c r="E176" s="1"/>
      <c r="F176" s="1"/>
    </row>
    <row r="177" spans="5:6" ht="13.5">
      <c r="E177" s="1"/>
      <c r="F177" s="1"/>
    </row>
    <row r="178" spans="5:6" ht="13.5">
      <c r="E178" s="1"/>
      <c r="F178" s="1"/>
    </row>
    <row r="179" spans="5:6" ht="13.5">
      <c r="E179" s="1"/>
      <c r="F179" s="1"/>
    </row>
    <row r="180" spans="5:6" ht="13.5">
      <c r="E180" s="1"/>
      <c r="F180" s="1"/>
    </row>
    <row r="181" spans="5:6" ht="13.5">
      <c r="E181" s="1"/>
      <c r="F181" s="1"/>
    </row>
    <row r="182" spans="5:6" ht="13.5">
      <c r="E182" s="1"/>
      <c r="F182" s="1"/>
    </row>
    <row r="183" spans="5:6" ht="13.5">
      <c r="E183" s="1"/>
      <c r="F183" s="1"/>
    </row>
    <row r="184" spans="5:6" ht="13.5">
      <c r="E184" s="1"/>
      <c r="F184" s="1"/>
    </row>
    <row r="185" spans="5:6" ht="13.5">
      <c r="E185" s="1"/>
      <c r="F185" s="1"/>
    </row>
    <row r="186" spans="5:6" ht="13.5">
      <c r="E186" s="1"/>
      <c r="F186" s="1"/>
    </row>
    <row r="187" spans="5:6" ht="13.5">
      <c r="E187" s="1"/>
      <c r="F187" s="1"/>
    </row>
    <row r="188" spans="5:6" ht="13.5">
      <c r="E188" s="1"/>
      <c r="F188" s="1"/>
    </row>
    <row r="189" spans="5:6" ht="13.5">
      <c r="E189" s="1"/>
      <c r="F189" s="1"/>
    </row>
    <row r="190" spans="5:6" ht="13.5">
      <c r="E190" s="1"/>
      <c r="F190" s="1"/>
    </row>
    <row r="191" spans="5:6" ht="13.5">
      <c r="E191" s="1"/>
      <c r="F191" s="1"/>
    </row>
    <row r="192" spans="5:6" ht="13.5">
      <c r="E192" s="1"/>
      <c r="F192" s="1"/>
    </row>
    <row r="193" spans="5:6" ht="13.5">
      <c r="E193" s="1"/>
      <c r="F193" s="1"/>
    </row>
    <row r="194" spans="5:6" ht="13.5">
      <c r="E194" s="1"/>
      <c r="F194" s="1"/>
    </row>
    <row r="195" spans="5:6" ht="13.5">
      <c r="E195" s="1"/>
      <c r="F195" s="1"/>
    </row>
    <row r="196" spans="5:6" ht="13.5">
      <c r="E196" s="1"/>
      <c r="F196" s="1"/>
    </row>
    <row r="197" spans="5:6" ht="13.5">
      <c r="E197" s="1"/>
      <c r="F197" s="1"/>
    </row>
    <row r="198" spans="5:6" ht="13.5">
      <c r="E198" s="1"/>
      <c r="F198" s="1"/>
    </row>
    <row r="199" spans="5:6" ht="13.5">
      <c r="E199" s="1"/>
      <c r="F199" s="1"/>
    </row>
    <row r="200" spans="5:6" ht="13.5">
      <c r="E200" s="1"/>
      <c r="F200" s="1"/>
    </row>
    <row r="201" spans="5:6" ht="13.5">
      <c r="E201" s="1"/>
      <c r="F201" s="1"/>
    </row>
    <row r="202" spans="5:6" ht="13.5">
      <c r="E202" s="1"/>
      <c r="F202" s="1"/>
    </row>
    <row r="203" spans="5:6" ht="13.5">
      <c r="E203" s="1"/>
      <c r="F203" s="1"/>
    </row>
    <row r="204" spans="5:6" ht="13.5">
      <c r="E204" s="1"/>
      <c r="F204" s="1"/>
    </row>
    <row r="205" spans="5:6" ht="13.5">
      <c r="E205" s="1"/>
      <c r="F205" s="1"/>
    </row>
    <row r="206" spans="5:6" ht="13.5">
      <c r="E206" s="1"/>
      <c r="F206" s="1"/>
    </row>
    <row r="207" spans="5:6" ht="13.5">
      <c r="E207" s="1"/>
      <c r="F207" s="1"/>
    </row>
    <row r="208" spans="5:6" ht="13.5">
      <c r="E208" s="1"/>
      <c r="F208" s="1"/>
    </row>
    <row r="209" spans="5:6" ht="13.5">
      <c r="E209" s="1"/>
      <c r="F209" s="1"/>
    </row>
    <row r="210" spans="5:6" ht="13.5">
      <c r="E210" s="1"/>
      <c r="F210" s="1"/>
    </row>
    <row r="211" spans="5:6" ht="13.5">
      <c r="E211" s="1"/>
      <c r="F211" s="1"/>
    </row>
    <row r="212" spans="5:6" ht="13.5">
      <c r="E212" s="1"/>
      <c r="F212" s="1"/>
    </row>
    <row r="213" spans="5:6" ht="13.5">
      <c r="E213" s="1"/>
      <c r="F213" s="1"/>
    </row>
    <row r="214" spans="5:6" ht="13.5">
      <c r="E214" s="1"/>
      <c r="F214" s="1"/>
    </row>
    <row r="215" spans="5:6" ht="13.5">
      <c r="E215" s="1"/>
      <c r="F215" s="1"/>
    </row>
    <row r="216" spans="5:6" ht="13.5">
      <c r="E216" s="1"/>
      <c r="F216" s="1"/>
    </row>
    <row r="217" spans="5:6" ht="13.5">
      <c r="E217" s="1"/>
      <c r="F217" s="1"/>
    </row>
    <row r="218" spans="5:6" ht="13.5">
      <c r="E218" s="1"/>
      <c r="F218" s="1"/>
    </row>
    <row r="219" spans="5:6" ht="13.5">
      <c r="E219" s="1"/>
      <c r="F219" s="1"/>
    </row>
    <row r="220" spans="5:6" ht="13.5">
      <c r="E220" s="1"/>
      <c r="F220" s="1"/>
    </row>
    <row r="221" spans="5:6" ht="13.5">
      <c r="E221" s="1"/>
      <c r="F221" s="1"/>
    </row>
    <row r="222" spans="5:6" ht="13.5">
      <c r="E222" s="1"/>
      <c r="F222" s="1"/>
    </row>
    <row r="223" spans="5:6" ht="13.5">
      <c r="E223" s="1"/>
      <c r="F223" s="1"/>
    </row>
    <row r="224" spans="5:6" ht="13.5">
      <c r="E224" s="1"/>
      <c r="F224" s="1"/>
    </row>
    <row r="225" spans="5:6" ht="13.5">
      <c r="E225" s="1"/>
      <c r="F225" s="1"/>
    </row>
    <row r="226" spans="5:6" ht="13.5">
      <c r="E226" s="1"/>
      <c r="F226" s="1"/>
    </row>
    <row r="227" spans="5:6" ht="13.5">
      <c r="E227" s="1"/>
      <c r="F227" s="1"/>
    </row>
    <row r="228" spans="5:6" ht="13.5">
      <c r="E228" s="1"/>
      <c r="F228" s="1"/>
    </row>
    <row r="229" spans="5:6" ht="13.5">
      <c r="E229" s="1"/>
      <c r="F229" s="1"/>
    </row>
    <row r="230" spans="5:6" ht="13.5">
      <c r="E230" s="1"/>
      <c r="F230" s="1"/>
    </row>
    <row r="231" spans="5:6" ht="13.5">
      <c r="E231" s="1"/>
      <c r="F231" s="1"/>
    </row>
    <row r="232" spans="5:6" ht="13.5">
      <c r="E232" s="1"/>
      <c r="F232" s="1"/>
    </row>
    <row r="233" spans="5:6" ht="13.5">
      <c r="E233" s="1"/>
      <c r="F233" s="1"/>
    </row>
    <row r="234" spans="5:6" ht="13.5">
      <c r="E234" s="1"/>
      <c r="F234" s="1"/>
    </row>
    <row r="235" spans="5:6" ht="13.5">
      <c r="E235" s="1"/>
      <c r="F235" s="1"/>
    </row>
    <row r="236" spans="5:6" ht="13.5">
      <c r="E236" s="1"/>
      <c r="F236" s="1"/>
    </row>
    <row r="237" spans="5:6" ht="13.5">
      <c r="E237" s="1"/>
      <c r="F237" s="1"/>
    </row>
    <row r="238" spans="5:6" ht="13.5">
      <c r="E238" s="1"/>
      <c r="F238" s="1"/>
    </row>
    <row r="239" spans="5:6" ht="13.5">
      <c r="E239" s="1"/>
      <c r="F239" s="1"/>
    </row>
    <row r="240" spans="5:6" ht="13.5">
      <c r="E240" s="1"/>
      <c r="F240" s="1"/>
    </row>
    <row r="241" spans="5:6" ht="13.5">
      <c r="E241" s="1"/>
      <c r="F241" s="1"/>
    </row>
    <row r="242" spans="5:6" ht="13.5">
      <c r="E242" s="1"/>
      <c r="F242" s="1"/>
    </row>
    <row r="243" spans="5:6" ht="13.5">
      <c r="E243" s="1"/>
      <c r="F243" s="1"/>
    </row>
    <row r="244" spans="5:6" ht="13.5">
      <c r="E244" s="1"/>
      <c r="F244" s="1"/>
    </row>
    <row r="245" spans="5:6" ht="13.5">
      <c r="E245" s="1"/>
      <c r="F245" s="1"/>
    </row>
    <row r="246" spans="5:6" ht="13.5">
      <c r="E246" s="1"/>
      <c r="F246" s="1"/>
    </row>
    <row r="247" spans="5:6" ht="13.5">
      <c r="E247" s="1"/>
      <c r="F247" s="1"/>
    </row>
    <row r="248" spans="5:6" ht="13.5">
      <c r="E248" s="1"/>
      <c r="F248" s="1"/>
    </row>
    <row r="249" spans="5:6" ht="13.5">
      <c r="E249" s="1"/>
      <c r="F249" s="1"/>
    </row>
    <row r="250" spans="5:6" ht="13.5">
      <c r="E250" s="1"/>
      <c r="F250" s="1"/>
    </row>
    <row r="251" spans="5:6" ht="13.5">
      <c r="E251" s="1"/>
      <c r="F251" s="1"/>
    </row>
    <row r="252" spans="5:6" ht="13.5">
      <c r="E252" s="1"/>
      <c r="F252" s="1"/>
    </row>
    <row r="253" spans="5:6" ht="13.5">
      <c r="E253" s="1"/>
      <c r="F253" s="1"/>
    </row>
    <row r="254" spans="5:6" ht="13.5">
      <c r="E254" s="1"/>
      <c r="F254" s="1"/>
    </row>
    <row r="255" spans="5:6" ht="13.5">
      <c r="E255" s="1"/>
      <c r="F255" s="1"/>
    </row>
    <row r="256" spans="5:6" ht="13.5">
      <c r="E256" s="1"/>
      <c r="F256" s="1"/>
    </row>
    <row r="257" spans="5:6" ht="13.5">
      <c r="E257" s="1"/>
      <c r="F257" s="1"/>
    </row>
    <row r="258" spans="5:6" ht="13.5">
      <c r="E258" s="1"/>
      <c r="F258" s="1"/>
    </row>
    <row r="259" spans="5:6" ht="13.5">
      <c r="E259" s="1"/>
      <c r="F259" s="1"/>
    </row>
    <row r="260" spans="5:6" ht="13.5">
      <c r="E260" s="1"/>
      <c r="F260" s="1"/>
    </row>
    <row r="261" spans="5:6" ht="13.5">
      <c r="E261" s="1"/>
      <c r="F261" s="1"/>
    </row>
    <row r="262" spans="5:6" ht="13.5">
      <c r="E262" s="1"/>
      <c r="F262" s="1"/>
    </row>
    <row r="263" spans="5:6" ht="13.5">
      <c r="E263" s="1"/>
      <c r="F263" s="1"/>
    </row>
    <row r="264" spans="5:6" ht="13.5">
      <c r="E264" s="1"/>
      <c r="F264" s="1"/>
    </row>
    <row r="265" spans="5:6" ht="13.5">
      <c r="E265" s="1"/>
      <c r="F265" s="1"/>
    </row>
    <row r="266" spans="5:6" ht="13.5">
      <c r="E266" s="1"/>
      <c r="F266" s="1"/>
    </row>
    <row r="267" spans="5:6" ht="13.5">
      <c r="E267" s="1"/>
      <c r="F267" s="1"/>
    </row>
    <row r="268" spans="5:6" ht="13.5">
      <c r="E268" s="1"/>
      <c r="F268" s="1"/>
    </row>
    <row r="269" spans="5:6" ht="13.5">
      <c r="E269" s="1"/>
      <c r="F269" s="1"/>
    </row>
    <row r="270" spans="5:6" ht="13.5">
      <c r="E270" s="1"/>
      <c r="F270" s="1"/>
    </row>
    <row r="271" spans="5:6" ht="13.5">
      <c r="E271" s="1"/>
      <c r="F271" s="1"/>
    </row>
    <row r="272" spans="5:6" ht="13.5">
      <c r="E272" s="1"/>
      <c r="F272" s="1"/>
    </row>
    <row r="273" spans="5:6" ht="13.5">
      <c r="E273" s="1"/>
      <c r="F273" s="1"/>
    </row>
    <row r="274" spans="5:6" ht="13.5">
      <c r="E274" s="1"/>
      <c r="F274" s="1"/>
    </row>
    <row r="275" spans="5:6" ht="13.5">
      <c r="E275" s="1"/>
      <c r="F275" s="1"/>
    </row>
    <row r="276" spans="5:6" ht="13.5">
      <c r="E276" s="1"/>
      <c r="F276" s="1"/>
    </row>
    <row r="277" spans="5:6" ht="13.5">
      <c r="E277" s="1"/>
      <c r="F277" s="1"/>
    </row>
    <row r="278" spans="5:6" ht="13.5">
      <c r="E278" s="1"/>
      <c r="F278" s="1"/>
    </row>
    <row r="279" spans="5:6" ht="13.5">
      <c r="E279" s="1"/>
      <c r="F279" s="1"/>
    </row>
    <row r="280" spans="5:6" ht="13.5">
      <c r="E280" s="1"/>
      <c r="F280" s="1"/>
    </row>
    <row r="281" spans="5:6" ht="13.5">
      <c r="E281" s="1"/>
      <c r="F281" s="1"/>
    </row>
    <row r="282" spans="5:6" ht="13.5">
      <c r="E282" s="1"/>
      <c r="F282" s="1"/>
    </row>
    <row r="283" spans="5:6" ht="13.5">
      <c r="E283" s="1"/>
      <c r="F283" s="1"/>
    </row>
    <row r="284" spans="5:6" ht="13.5">
      <c r="E284" s="1"/>
      <c r="F284" s="1"/>
    </row>
    <row r="285" spans="5:6" ht="13.5">
      <c r="E285" s="1"/>
      <c r="F285" s="1"/>
    </row>
    <row r="286" spans="5:6" ht="13.5">
      <c r="E286" s="1"/>
      <c r="F286" s="1"/>
    </row>
    <row r="287" spans="5:6" ht="13.5">
      <c r="E287" s="1"/>
      <c r="F287" s="1"/>
    </row>
    <row r="288" spans="5:6" ht="13.5">
      <c r="E288" s="1"/>
      <c r="F288" s="1"/>
    </row>
    <row r="289" spans="5:6" ht="13.5">
      <c r="E289" s="1"/>
      <c r="F289" s="1"/>
    </row>
    <row r="290" spans="5:6" ht="13.5">
      <c r="E290" s="1"/>
      <c r="F290" s="1"/>
    </row>
    <row r="291" spans="5:6" ht="13.5">
      <c r="E291" s="1"/>
      <c r="F291" s="1"/>
    </row>
    <row r="292" spans="5:6" ht="13.5">
      <c r="E292" s="1"/>
      <c r="F292" s="1"/>
    </row>
    <row r="293" spans="5:6" ht="13.5">
      <c r="E293" s="1"/>
      <c r="F293" s="1"/>
    </row>
    <row r="294" spans="5:6" ht="13.5">
      <c r="E294" s="1"/>
      <c r="F294" s="1"/>
    </row>
    <row r="295" spans="5:6" ht="13.5">
      <c r="E295" s="1"/>
      <c r="F295" s="1"/>
    </row>
    <row r="296" spans="5:6" ht="13.5">
      <c r="E296" s="1"/>
      <c r="F296" s="1"/>
    </row>
    <row r="297" spans="5:6" ht="13.5">
      <c r="E297" s="1"/>
      <c r="F297" s="1"/>
    </row>
    <row r="298" spans="5:6" ht="13.5">
      <c r="E298" s="1"/>
      <c r="F298" s="1"/>
    </row>
    <row r="299" spans="5:6" ht="13.5">
      <c r="E299" s="1"/>
      <c r="F299" s="1"/>
    </row>
    <row r="300" spans="5:6" ht="13.5">
      <c r="E300" s="1"/>
      <c r="F300" s="1"/>
    </row>
    <row r="301" spans="5:6" ht="13.5">
      <c r="E301" s="1"/>
      <c r="F301" s="1"/>
    </row>
    <row r="302" spans="5:6" ht="13.5">
      <c r="E302" s="1"/>
      <c r="F302" s="1"/>
    </row>
    <row r="303" spans="5:6" ht="13.5">
      <c r="E303" s="1"/>
      <c r="F303" s="1"/>
    </row>
    <row r="304" spans="5:6" ht="13.5">
      <c r="E304" s="1"/>
      <c r="F304" s="1"/>
    </row>
    <row r="305" spans="5:6" ht="13.5">
      <c r="E305" s="1"/>
      <c r="F305" s="1"/>
    </row>
    <row r="306" spans="5:6" ht="13.5">
      <c r="E306" s="1"/>
      <c r="F306" s="1"/>
    </row>
    <row r="307" spans="5:6" ht="13.5">
      <c r="E307" s="1"/>
      <c r="F307" s="1"/>
    </row>
    <row r="308" spans="5:6" ht="13.5">
      <c r="E308" s="1"/>
      <c r="F308" s="1"/>
    </row>
    <row r="309" spans="5:6" ht="13.5">
      <c r="E309" s="1"/>
      <c r="F309" s="1"/>
    </row>
    <row r="310" spans="5:6" ht="13.5">
      <c r="E310" s="1"/>
      <c r="F310" s="1"/>
    </row>
    <row r="311" spans="5:6" ht="13.5">
      <c r="E311" s="1"/>
      <c r="F311" s="1"/>
    </row>
    <row r="312" spans="5:6" ht="13.5">
      <c r="E312" s="1"/>
      <c r="F312" s="1"/>
    </row>
    <row r="313" spans="5:6" ht="13.5">
      <c r="E313" s="1"/>
      <c r="F313" s="1"/>
    </row>
    <row r="314" spans="5:6" ht="13.5">
      <c r="E314" s="1"/>
      <c r="F314" s="1"/>
    </row>
    <row r="315" spans="5:6" ht="13.5">
      <c r="E315" s="1"/>
      <c r="F315" s="1"/>
    </row>
    <row r="316" spans="5:6" ht="13.5">
      <c r="E316" s="1"/>
      <c r="F316" s="1"/>
    </row>
    <row r="317" spans="5:6" ht="13.5">
      <c r="E317" s="1"/>
      <c r="F317" s="1"/>
    </row>
    <row r="318" spans="5:6" ht="13.5">
      <c r="E318" s="1"/>
      <c r="F318" s="1"/>
    </row>
    <row r="319" spans="5:6" ht="13.5">
      <c r="E319" s="1"/>
      <c r="F319" s="1"/>
    </row>
    <row r="320" spans="5:6" ht="13.5">
      <c r="E320" s="1"/>
      <c r="F320" s="1"/>
    </row>
    <row r="321" spans="5:6" ht="13.5">
      <c r="E321" s="1"/>
      <c r="F321" s="1"/>
    </row>
    <row r="322" spans="5:6" ht="13.5">
      <c r="E322" s="1"/>
      <c r="F322" s="1"/>
    </row>
    <row r="323" spans="5:6" ht="13.5">
      <c r="E323" s="1"/>
      <c r="F323" s="1"/>
    </row>
    <row r="324" spans="5:6" ht="13.5">
      <c r="E324" s="1"/>
      <c r="F324" s="1"/>
    </row>
    <row r="325" spans="5:6" ht="13.5">
      <c r="E325" s="1"/>
      <c r="F325" s="1"/>
    </row>
    <row r="326" spans="5:6" ht="13.5">
      <c r="E326" s="1"/>
      <c r="F326" s="1"/>
    </row>
    <row r="327" spans="5:6" ht="13.5">
      <c r="E327" s="1"/>
      <c r="F327" s="1"/>
    </row>
    <row r="328" spans="5:6" ht="13.5">
      <c r="E328" s="1"/>
      <c r="F328" s="1"/>
    </row>
    <row r="329" spans="5:6" ht="13.5">
      <c r="E329" s="1"/>
      <c r="F329" s="1"/>
    </row>
    <row r="330" spans="5:6" ht="13.5">
      <c r="E330" s="1"/>
      <c r="F330" s="1"/>
    </row>
    <row r="331" spans="5:6" ht="13.5">
      <c r="E331" s="1"/>
      <c r="F331" s="1"/>
    </row>
    <row r="332" spans="5:6" ht="13.5">
      <c r="E332" s="1"/>
      <c r="F332" s="1"/>
    </row>
    <row r="333" spans="5:6" ht="13.5">
      <c r="E333" s="1"/>
      <c r="F333" s="1"/>
    </row>
    <row r="334" spans="5:6" ht="13.5">
      <c r="E334" s="1"/>
      <c r="F334" s="1"/>
    </row>
    <row r="335" spans="5:6" ht="13.5">
      <c r="E335" s="1"/>
      <c r="F335" s="1"/>
    </row>
    <row r="336" spans="5:6" ht="13.5">
      <c r="E336" s="1"/>
      <c r="F336" s="1"/>
    </row>
    <row r="337" spans="5:6" ht="13.5">
      <c r="E337" s="1"/>
      <c r="F337" s="1"/>
    </row>
    <row r="338" spans="5:6" ht="13.5">
      <c r="E338" s="1"/>
      <c r="F338" s="1"/>
    </row>
    <row r="339" spans="5:6" ht="13.5">
      <c r="E339" s="1"/>
      <c r="F339" s="1"/>
    </row>
    <row r="340" spans="5:6" ht="13.5">
      <c r="E340" s="1"/>
      <c r="F340" s="1"/>
    </row>
    <row r="341" spans="5:6" ht="13.5">
      <c r="E341" s="1"/>
      <c r="F341" s="1"/>
    </row>
    <row r="342" spans="5:6" ht="13.5">
      <c r="E342" s="1"/>
      <c r="F342" s="1"/>
    </row>
    <row r="343" spans="5:6" ht="13.5">
      <c r="E343" s="1"/>
      <c r="F343" s="1"/>
    </row>
    <row r="344" spans="5:6" ht="13.5">
      <c r="E344" s="1"/>
      <c r="F344" s="1"/>
    </row>
    <row r="345" spans="5:6" ht="13.5">
      <c r="E345" s="1"/>
      <c r="F345" s="1"/>
    </row>
    <row r="346" spans="5:6" ht="13.5">
      <c r="E346" s="1"/>
      <c r="F346" s="1"/>
    </row>
    <row r="347" spans="5:6" ht="13.5">
      <c r="E347" s="1"/>
      <c r="F347" s="1"/>
    </row>
    <row r="348" spans="5:6" ht="13.5">
      <c r="E348" s="1"/>
      <c r="F348" s="1"/>
    </row>
    <row r="349" spans="5:6" ht="13.5">
      <c r="E349" s="1"/>
      <c r="F349" s="1"/>
    </row>
    <row r="350" spans="5:6" ht="13.5">
      <c r="E350" s="1"/>
      <c r="F350" s="1"/>
    </row>
    <row r="351" spans="5:6" ht="13.5">
      <c r="E351" s="1"/>
      <c r="F351" s="1"/>
    </row>
    <row r="352" spans="5:6" ht="13.5">
      <c r="E352" s="1"/>
      <c r="F352" s="1"/>
    </row>
    <row r="353" spans="5:6" ht="13.5">
      <c r="E353" s="1"/>
      <c r="F353" s="1"/>
    </row>
    <row r="354" spans="5:6" ht="13.5">
      <c r="E354" s="1"/>
      <c r="F354" s="1"/>
    </row>
    <row r="355" spans="5:6" ht="13.5">
      <c r="E355" s="1"/>
      <c r="F355" s="1"/>
    </row>
    <row r="356" spans="5:6" ht="13.5">
      <c r="E356" s="1"/>
      <c r="F356" s="1"/>
    </row>
    <row r="357" spans="5:6" ht="13.5">
      <c r="E357" s="1"/>
      <c r="F357" s="1"/>
    </row>
    <row r="358" spans="5:6" ht="13.5">
      <c r="E358" s="1"/>
      <c r="F358" s="1"/>
    </row>
    <row r="359" spans="5:6" ht="13.5">
      <c r="E359" s="1"/>
      <c r="F359" s="1"/>
    </row>
    <row r="360" spans="5:6" ht="13.5">
      <c r="E360" s="1"/>
      <c r="F360" s="1"/>
    </row>
    <row r="361" spans="5:6" ht="13.5">
      <c r="E361" s="1"/>
      <c r="F361" s="1"/>
    </row>
    <row r="362" spans="5:6" ht="13.5">
      <c r="E362" s="1"/>
      <c r="F362" s="1"/>
    </row>
    <row r="363" spans="5:6" ht="13.5">
      <c r="E363" s="1"/>
      <c r="F363" s="1"/>
    </row>
    <row r="364" spans="5:6" ht="13.5">
      <c r="E364" s="1"/>
      <c r="F364" s="1"/>
    </row>
    <row r="365" spans="5:6" ht="13.5">
      <c r="E365" s="1"/>
      <c r="F365" s="1"/>
    </row>
    <row r="366" spans="5:6" ht="13.5">
      <c r="E366" s="1"/>
      <c r="F366" s="1"/>
    </row>
    <row r="367" spans="5:6" ht="13.5">
      <c r="E367" s="1"/>
      <c r="F367" s="1"/>
    </row>
    <row r="368" spans="5:6" ht="13.5">
      <c r="E368" s="1"/>
      <c r="F368" s="1"/>
    </row>
    <row r="369" spans="5:6" ht="13.5">
      <c r="E369" s="1"/>
      <c r="F369" s="1"/>
    </row>
    <row r="370" spans="5:6" ht="13.5">
      <c r="E370" s="1"/>
      <c r="F370" s="1"/>
    </row>
    <row r="371" spans="5:6" ht="13.5">
      <c r="E371" s="1"/>
      <c r="F371" s="1"/>
    </row>
    <row r="372" spans="5:6" ht="13.5">
      <c r="E372" s="1"/>
      <c r="F372" s="1"/>
    </row>
    <row r="373" spans="5:6" ht="13.5">
      <c r="E373" s="1"/>
      <c r="F373" s="1"/>
    </row>
    <row r="374" spans="5:6" ht="13.5">
      <c r="E374" s="1"/>
      <c r="F374" s="1"/>
    </row>
    <row r="375" spans="5:6" ht="13.5">
      <c r="E375" s="1"/>
      <c r="F375" s="1"/>
    </row>
    <row r="376" spans="5:6" ht="13.5">
      <c r="E376" s="1"/>
      <c r="F376" s="1"/>
    </row>
    <row r="377" spans="5:6" ht="13.5">
      <c r="E377" s="1"/>
      <c r="F377" s="1"/>
    </row>
    <row r="378" spans="5:6" ht="13.5">
      <c r="E378" s="1"/>
      <c r="F378" s="1"/>
    </row>
    <row r="379" spans="5:6" ht="13.5">
      <c r="E379" s="1"/>
      <c r="F379" s="1"/>
    </row>
    <row r="380" spans="5:6" ht="13.5">
      <c r="E380" s="1"/>
      <c r="F380" s="1"/>
    </row>
    <row r="381" spans="5:6" ht="13.5">
      <c r="E381" s="1"/>
      <c r="F381" s="1"/>
    </row>
    <row r="382" spans="5:6" ht="13.5">
      <c r="E382" s="1"/>
      <c r="F382" s="1"/>
    </row>
    <row r="383" spans="5:6" ht="13.5">
      <c r="E383" s="1"/>
      <c r="F383" s="1"/>
    </row>
    <row r="384" spans="5:6" ht="13.5">
      <c r="E384" s="1"/>
      <c r="F384" s="1"/>
    </row>
    <row r="385" spans="5:6" ht="13.5">
      <c r="E385" s="1"/>
      <c r="F385" s="1"/>
    </row>
    <row r="386" spans="5:6" ht="13.5">
      <c r="E386" s="1"/>
      <c r="F386" s="1"/>
    </row>
    <row r="387" spans="5:6" ht="13.5">
      <c r="E387" s="1"/>
      <c r="F387" s="1"/>
    </row>
    <row r="388" spans="5:6" ht="13.5">
      <c r="E388" s="1"/>
      <c r="F388" s="1"/>
    </row>
    <row r="389" spans="5:6" ht="13.5">
      <c r="E389" s="1"/>
      <c r="F389" s="1"/>
    </row>
    <row r="390" spans="5:6" ht="13.5">
      <c r="E390" s="1"/>
      <c r="F390" s="1"/>
    </row>
    <row r="391" spans="5:6" ht="13.5">
      <c r="E391" s="1"/>
      <c r="F391" s="1"/>
    </row>
    <row r="392" spans="5:6" ht="13.5">
      <c r="E392" s="1"/>
      <c r="F392" s="1"/>
    </row>
    <row r="393" spans="5:6" ht="13.5">
      <c r="E393" s="1"/>
      <c r="F393" s="1"/>
    </row>
    <row r="394" spans="5:6" ht="13.5">
      <c r="E394" s="1"/>
      <c r="F394" s="1"/>
    </row>
    <row r="395" spans="5:6" ht="13.5">
      <c r="E395" s="1"/>
      <c r="F395" s="1"/>
    </row>
    <row r="396" spans="5:6" ht="13.5">
      <c r="E396" s="1"/>
      <c r="F396" s="1"/>
    </row>
    <row r="397" spans="5:6" ht="13.5">
      <c r="E397" s="1"/>
      <c r="F397" s="1"/>
    </row>
    <row r="398" spans="5:6" ht="13.5">
      <c r="E398" s="1"/>
      <c r="F398" s="1"/>
    </row>
    <row r="399" spans="5:6" ht="13.5">
      <c r="E399" s="1"/>
      <c r="F399" s="1"/>
    </row>
    <row r="400" spans="5:6" ht="13.5">
      <c r="E400" s="1"/>
      <c r="F400" s="1"/>
    </row>
    <row r="401" spans="5:6" ht="13.5">
      <c r="E401" s="1"/>
      <c r="F401" s="1"/>
    </row>
    <row r="402" spans="5:6" ht="13.5">
      <c r="E402" s="1"/>
      <c r="F402" s="1"/>
    </row>
    <row r="403" spans="5:6" ht="13.5">
      <c r="E403" s="1"/>
      <c r="F403" s="1"/>
    </row>
    <row r="404" spans="5:6" ht="13.5">
      <c r="E404" s="1"/>
      <c r="F404" s="1"/>
    </row>
    <row r="405" spans="5:6" ht="13.5">
      <c r="E405" s="1"/>
      <c r="F405" s="1"/>
    </row>
    <row r="406" spans="5:6" ht="13.5">
      <c r="E406" s="1"/>
      <c r="F406" s="1"/>
    </row>
    <row r="407" spans="5:6" ht="13.5">
      <c r="E407" s="1"/>
      <c r="F407" s="1"/>
    </row>
    <row r="408" spans="5:6" ht="13.5">
      <c r="E408" s="1"/>
      <c r="F408" s="1"/>
    </row>
    <row r="409" spans="5:6" ht="13.5">
      <c r="E409" s="1"/>
      <c r="F409" s="1"/>
    </row>
    <row r="410" spans="5:6" ht="13.5">
      <c r="E410" s="1"/>
      <c r="F410" s="1"/>
    </row>
    <row r="411" spans="5:6" ht="13.5">
      <c r="E411" s="1"/>
      <c r="F411" s="1"/>
    </row>
    <row r="412" spans="5:6" ht="13.5">
      <c r="E412" s="1"/>
      <c r="F412" s="1"/>
    </row>
    <row r="413" spans="5:6" ht="13.5">
      <c r="E413" s="1"/>
      <c r="F413" s="1"/>
    </row>
    <row r="414" spans="5:6" ht="13.5">
      <c r="E414" s="1"/>
      <c r="F414" s="1"/>
    </row>
    <row r="415" spans="5:6" ht="13.5">
      <c r="E415" s="1"/>
      <c r="F415" s="1"/>
    </row>
    <row r="416" spans="5:6" ht="13.5">
      <c r="E416" s="1"/>
      <c r="F416" s="1"/>
    </row>
    <row r="417" spans="5:6" ht="13.5">
      <c r="E417" s="1"/>
      <c r="F417" s="1"/>
    </row>
    <row r="418" spans="5:6" ht="13.5">
      <c r="E418" s="1"/>
      <c r="F418" s="1"/>
    </row>
    <row r="419" spans="5:6" ht="13.5">
      <c r="E419" s="1"/>
      <c r="F419" s="1"/>
    </row>
    <row r="420" spans="5:6" ht="13.5">
      <c r="E420" s="1"/>
      <c r="F420" s="1"/>
    </row>
    <row r="421" spans="5:6" ht="13.5">
      <c r="E421" s="1"/>
      <c r="F421" s="1"/>
    </row>
    <row r="422" spans="5:6" ht="13.5">
      <c r="E422" s="1"/>
      <c r="F422" s="1"/>
    </row>
    <row r="423" spans="5:6" ht="13.5">
      <c r="E423" s="1"/>
      <c r="F423" s="1"/>
    </row>
    <row r="424" spans="5:6" ht="13.5">
      <c r="E424" s="1"/>
      <c r="F424" s="1"/>
    </row>
    <row r="425" spans="5:6" ht="13.5">
      <c r="E425" s="1"/>
      <c r="F425" s="1"/>
    </row>
    <row r="426" spans="5:6" ht="13.5">
      <c r="E426" s="1"/>
      <c r="F426" s="1"/>
    </row>
    <row r="427" spans="5:6" ht="13.5">
      <c r="E427" s="1"/>
      <c r="F427" s="1"/>
    </row>
    <row r="428" spans="5:6" ht="13.5">
      <c r="E428" s="1"/>
      <c r="F428" s="1"/>
    </row>
    <row r="429" spans="5:6" ht="13.5">
      <c r="E429" s="1"/>
      <c r="F429" s="1"/>
    </row>
    <row r="430" spans="5:6" ht="13.5">
      <c r="E430" s="1"/>
      <c r="F430" s="1"/>
    </row>
    <row r="431" spans="5:6" ht="13.5">
      <c r="E431" s="1"/>
      <c r="F431" s="1"/>
    </row>
    <row r="432" spans="5:6" ht="13.5">
      <c r="E432" s="1"/>
      <c r="F432" s="1"/>
    </row>
    <row r="433" spans="5:6" ht="13.5">
      <c r="E433" s="1"/>
      <c r="F433" s="1"/>
    </row>
    <row r="434" spans="5:6" ht="13.5">
      <c r="E434" s="1"/>
      <c r="F434" s="1"/>
    </row>
    <row r="435" spans="5:6" ht="13.5">
      <c r="E435" s="1"/>
      <c r="F435" s="1"/>
    </row>
    <row r="436" spans="5:6" ht="13.5">
      <c r="E436" s="1"/>
      <c r="F436" s="1"/>
    </row>
    <row r="437" spans="5:6" ht="13.5">
      <c r="E437" s="1"/>
      <c r="F437" s="1"/>
    </row>
    <row r="438" spans="5:6" ht="13.5">
      <c r="E438" s="1"/>
      <c r="F438" s="1"/>
    </row>
    <row r="439" spans="5:6" ht="13.5">
      <c r="E439" s="1"/>
      <c r="F439" s="1"/>
    </row>
    <row r="440" spans="5:6" ht="13.5">
      <c r="E440" s="1"/>
      <c r="F440" s="1"/>
    </row>
    <row r="441" spans="5:6" ht="13.5">
      <c r="E441" s="1"/>
      <c r="F441" s="1"/>
    </row>
    <row r="442" spans="5:6" ht="13.5">
      <c r="E442" s="1"/>
      <c r="F442" s="1"/>
    </row>
    <row r="443" spans="5:6" ht="13.5">
      <c r="E443" s="1"/>
      <c r="F443" s="1"/>
    </row>
    <row r="444" spans="5:6" ht="13.5">
      <c r="E444" s="1"/>
      <c r="F444" s="1"/>
    </row>
    <row r="445" spans="5:6" ht="13.5">
      <c r="E445" s="1"/>
      <c r="F445" s="1"/>
    </row>
    <row r="446" spans="5:6" ht="13.5">
      <c r="E446" s="1"/>
      <c r="F446" s="1"/>
    </row>
    <row r="447" spans="5:6" ht="13.5">
      <c r="E447" s="1"/>
      <c r="F447" s="1"/>
    </row>
    <row r="448" spans="5:6" ht="13.5">
      <c r="E448" s="1"/>
      <c r="F448" s="1"/>
    </row>
    <row r="449" spans="5:6" ht="13.5">
      <c r="E449" s="1"/>
      <c r="F449" s="1"/>
    </row>
    <row r="450" spans="5:6" ht="13.5">
      <c r="E450" s="1"/>
      <c r="F450" s="1"/>
    </row>
    <row r="451" spans="5:6" ht="13.5">
      <c r="E451" s="1"/>
      <c r="F451" s="1"/>
    </row>
    <row r="452" spans="5:6" ht="13.5">
      <c r="E452" s="1"/>
      <c r="F452" s="1"/>
    </row>
    <row r="453" spans="5:6" ht="13.5">
      <c r="E453" s="1"/>
      <c r="F453" s="1"/>
    </row>
    <row r="454" spans="5:6" ht="13.5">
      <c r="E454" s="1"/>
      <c r="F454" s="1"/>
    </row>
    <row r="455" spans="5:6" ht="13.5">
      <c r="E455" s="1"/>
      <c r="F455" s="1"/>
    </row>
    <row r="456" spans="5:6" ht="13.5">
      <c r="E456" s="1"/>
      <c r="F456" s="1"/>
    </row>
    <row r="457" spans="5:6" ht="13.5">
      <c r="E457" s="1"/>
      <c r="F457" s="1"/>
    </row>
    <row r="458" spans="5:6" ht="13.5">
      <c r="E458" s="1"/>
      <c r="F458" s="1"/>
    </row>
    <row r="459" spans="5:6" ht="13.5">
      <c r="E459" s="1"/>
      <c r="F459" s="1"/>
    </row>
    <row r="460" spans="5:6" ht="13.5">
      <c r="E460" s="1"/>
      <c r="F460" s="1"/>
    </row>
    <row r="461" spans="5:6" ht="13.5">
      <c r="E461" s="1"/>
      <c r="F461" s="1"/>
    </row>
    <row r="462" spans="5:6" ht="13.5">
      <c r="E462" s="1"/>
      <c r="F462" s="1"/>
    </row>
    <row r="463" spans="5:6" ht="13.5">
      <c r="E463" s="1"/>
      <c r="F463" s="1"/>
    </row>
    <row r="464" spans="5:6" ht="13.5">
      <c r="E464" s="1"/>
      <c r="F464" s="1"/>
    </row>
    <row r="465" spans="5:6" ht="13.5">
      <c r="E465" s="1"/>
      <c r="F465" s="1"/>
    </row>
    <row r="466" spans="5:6" ht="13.5">
      <c r="E466" s="1"/>
      <c r="F466" s="1"/>
    </row>
    <row r="467" spans="5:6" ht="13.5">
      <c r="E467" s="1"/>
      <c r="F467" s="1"/>
    </row>
    <row r="468" spans="5:6" ht="13.5">
      <c r="E468" s="1"/>
      <c r="F468" s="1"/>
    </row>
    <row r="469" spans="5:6" ht="13.5">
      <c r="E469" s="1"/>
      <c r="F469" s="1"/>
    </row>
    <row r="470" spans="5:6" ht="13.5">
      <c r="E470" s="1"/>
      <c r="F470" s="1"/>
    </row>
    <row r="471" spans="5:6" ht="13.5">
      <c r="E471" s="1"/>
      <c r="F471" s="1"/>
    </row>
    <row r="472" spans="5:6" ht="13.5">
      <c r="E472" s="1"/>
      <c r="F472" s="1"/>
    </row>
    <row r="473" spans="5:6" ht="13.5">
      <c r="E473" s="1"/>
      <c r="F473" s="1"/>
    </row>
    <row r="474" spans="5:6" ht="13.5">
      <c r="E474" s="1"/>
      <c r="F474" s="1"/>
    </row>
    <row r="475" spans="5:6" ht="13.5">
      <c r="E475" s="1"/>
      <c r="F475" s="1"/>
    </row>
    <row r="476" spans="5:6" ht="13.5">
      <c r="E476" s="1"/>
      <c r="F476" s="1"/>
    </row>
    <row r="477" spans="5:6" ht="13.5">
      <c r="E477" s="1"/>
      <c r="F477" s="1"/>
    </row>
    <row r="478" spans="5:6" ht="13.5">
      <c r="E478" s="1"/>
      <c r="F478" s="1"/>
    </row>
    <row r="479" spans="5:6" ht="13.5">
      <c r="E479" s="1"/>
      <c r="F479" s="1"/>
    </row>
    <row r="480" spans="5:6" ht="13.5">
      <c r="E480" s="1"/>
      <c r="F480" s="1"/>
    </row>
    <row r="481" spans="5:6" ht="13.5">
      <c r="E481" s="1"/>
      <c r="F481" s="1"/>
    </row>
    <row r="482" spans="5:6" ht="13.5">
      <c r="E482" s="1"/>
      <c r="F482" s="1"/>
    </row>
    <row r="483" spans="5:6" ht="13.5">
      <c r="E483" s="1"/>
      <c r="F483" s="1"/>
    </row>
    <row r="484" spans="5:6" ht="13.5">
      <c r="E484" s="1"/>
      <c r="F484" s="1"/>
    </row>
    <row r="485" spans="5:6" ht="13.5">
      <c r="E485" s="1"/>
      <c r="F485" s="1"/>
    </row>
    <row r="486" spans="5:6" ht="13.5">
      <c r="E486" s="1"/>
      <c r="F486" s="1"/>
    </row>
    <row r="487" spans="5:6" ht="13.5">
      <c r="E487" s="1"/>
      <c r="F487" s="1"/>
    </row>
    <row r="488" spans="5:6" ht="13.5">
      <c r="E488" s="1"/>
      <c r="F488" s="1"/>
    </row>
    <row r="489" spans="5:6" ht="13.5">
      <c r="E489" s="1"/>
      <c r="F489" s="1"/>
    </row>
    <row r="490" spans="5:6" ht="13.5">
      <c r="E490" s="1"/>
      <c r="F490" s="1"/>
    </row>
    <row r="491" spans="5:6" ht="13.5">
      <c r="E491" s="1"/>
      <c r="F491" s="1"/>
    </row>
    <row r="492" spans="5:6" ht="13.5">
      <c r="E492" s="1"/>
      <c r="F492" s="1"/>
    </row>
    <row r="493" spans="5:6" ht="13.5">
      <c r="E493" s="1"/>
      <c r="F493" s="1"/>
    </row>
    <row r="494" spans="5:6" ht="13.5">
      <c r="E494" s="1"/>
      <c r="F494" s="1"/>
    </row>
    <row r="495" spans="5:6" ht="13.5">
      <c r="E495" s="1"/>
      <c r="F495" s="1"/>
    </row>
    <row r="496" spans="5:6" ht="13.5">
      <c r="E496" s="1"/>
      <c r="F496" s="1"/>
    </row>
    <row r="497" spans="5:6" ht="13.5">
      <c r="E497" s="1"/>
      <c r="F497" s="1"/>
    </row>
    <row r="498" spans="5:6" ht="13.5">
      <c r="E498" s="1"/>
      <c r="F498" s="1"/>
    </row>
    <row r="499" spans="5:6" ht="13.5">
      <c r="E499" s="1"/>
      <c r="F499" s="1"/>
    </row>
    <row r="500" spans="5:6" ht="13.5">
      <c r="E500" s="1"/>
      <c r="F500" s="1"/>
    </row>
    <row r="501" spans="5:6" ht="13.5">
      <c r="E501" s="1"/>
      <c r="F501" s="1"/>
    </row>
    <row r="502" spans="5:6" ht="13.5">
      <c r="E502" s="1"/>
      <c r="F502" s="1"/>
    </row>
    <row r="503" spans="5:6" ht="13.5">
      <c r="E503" s="1"/>
      <c r="F503" s="1"/>
    </row>
    <row r="504" spans="5:6" ht="13.5">
      <c r="E504" s="1"/>
      <c r="F504" s="1"/>
    </row>
    <row r="505" spans="5:6" ht="13.5">
      <c r="E505" s="1"/>
      <c r="F505" s="1"/>
    </row>
    <row r="506" spans="5:6" ht="13.5">
      <c r="E506" s="1"/>
      <c r="F506" s="1"/>
    </row>
    <row r="507" spans="5:6" ht="13.5">
      <c r="E507" s="1"/>
      <c r="F507" s="1"/>
    </row>
    <row r="508" spans="5:6" ht="13.5">
      <c r="E508" s="1"/>
      <c r="F508" s="1"/>
    </row>
    <row r="509" spans="5:6" ht="13.5">
      <c r="E509" s="1"/>
      <c r="F509" s="1"/>
    </row>
    <row r="510" spans="5:6" ht="13.5">
      <c r="E510" s="1"/>
      <c r="F510" s="1"/>
    </row>
    <row r="511" spans="5:6" ht="13.5">
      <c r="E511" s="1"/>
      <c r="F511" s="1"/>
    </row>
    <row r="512" spans="5:6" ht="13.5">
      <c r="E512" s="1"/>
      <c r="F512" s="1"/>
    </row>
    <row r="513" spans="5:6" ht="13.5">
      <c r="E513" s="1"/>
      <c r="F513" s="1"/>
    </row>
    <row r="514" spans="5:6" ht="13.5">
      <c r="E514" s="1"/>
      <c r="F514" s="1"/>
    </row>
    <row r="515" spans="5:6" ht="13.5">
      <c r="E515" s="1"/>
      <c r="F515" s="1"/>
    </row>
    <row r="516" spans="5:6" ht="13.5">
      <c r="E516" s="1"/>
      <c r="F516" s="1"/>
    </row>
    <row r="517" spans="5:6" ht="13.5">
      <c r="E517" s="1"/>
      <c r="F517" s="1"/>
    </row>
    <row r="518" spans="5:6" ht="13.5">
      <c r="E518" s="1"/>
      <c r="F518" s="1"/>
    </row>
    <row r="519" spans="5:6" ht="13.5">
      <c r="E519" s="1"/>
      <c r="F519" s="1"/>
    </row>
    <row r="520" spans="5:6" ht="13.5">
      <c r="E520" s="1"/>
      <c r="F520" s="1"/>
    </row>
    <row r="521" spans="5:6" ht="13.5">
      <c r="E521" s="1"/>
      <c r="F521" s="1"/>
    </row>
    <row r="522" spans="5:6" ht="13.5">
      <c r="E522" s="1"/>
      <c r="F522" s="1"/>
    </row>
    <row r="523" spans="5:6" ht="13.5">
      <c r="E523" s="1"/>
      <c r="F523" s="1"/>
    </row>
    <row r="524" spans="5:6" ht="13.5">
      <c r="E524" s="1"/>
      <c r="F524" s="1"/>
    </row>
    <row r="525" spans="5:6" ht="13.5">
      <c r="E525" s="1"/>
      <c r="F525" s="1"/>
    </row>
    <row r="526" spans="5:6" ht="13.5">
      <c r="E526" s="1"/>
      <c r="F526" s="1"/>
    </row>
    <row r="527" spans="5:6" ht="13.5">
      <c r="E527" s="1"/>
      <c r="F527" s="1"/>
    </row>
    <row r="528" spans="5:6" ht="13.5">
      <c r="E528" s="1"/>
      <c r="F528" s="1"/>
    </row>
    <row r="529" spans="5:6" ht="13.5">
      <c r="E529" s="1"/>
      <c r="F529" s="1"/>
    </row>
    <row r="530" spans="5:6" ht="13.5">
      <c r="E530" s="1"/>
      <c r="F530" s="1"/>
    </row>
    <row r="531" spans="5:6" ht="13.5">
      <c r="E531" s="1"/>
      <c r="F531" s="1"/>
    </row>
    <row r="532" spans="5:6" ht="13.5">
      <c r="E532" s="1"/>
      <c r="F532" s="1"/>
    </row>
    <row r="533" spans="5:6" ht="13.5">
      <c r="E533" s="1"/>
      <c r="F533" s="1"/>
    </row>
    <row r="534" spans="5:6" ht="13.5">
      <c r="E534" s="1"/>
      <c r="F534" s="1"/>
    </row>
    <row r="535" spans="5:6" ht="13.5">
      <c r="E535" s="1"/>
      <c r="F535" s="1"/>
    </row>
    <row r="536" spans="5:6" ht="13.5">
      <c r="E536" s="1"/>
      <c r="F536" s="1"/>
    </row>
    <row r="537" spans="5:6" ht="13.5">
      <c r="E537" s="1"/>
      <c r="F537" s="1"/>
    </row>
    <row r="538" spans="5:6" ht="13.5">
      <c r="E538" s="1"/>
      <c r="F538" s="1"/>
    </row>
    <row r="539" spans="5:6" ht="13.5">
      <c r="E539" s="1"/>
      <c r="F539" s="1"/>
    </row>
    <row r="540" spans="5:6" ht="13.5">
      <c r="E540" s="1"/>
      <c r="F540" s="1"/>
    </row>
    <row r="541" spans="5:6" ht="13.5">
      <c r="E541" s="1"/>
      <c r="F541" s="1"/>
    </row>
    <row r="542" spans="5:6" ht="13.5">
      <c r="E542" s="1"/>
      <c r="F542" s="1"/>
    </row>
    <row r="543" spans="5:6" ht="13.5">
      <c r="E543" s="1"/>
      <c r="F543" s="1"/>
    </row>
    <row r="544" spans="5:6" ht="13.5">
      <c r="E544" s="1"/>
      <c r="F544" s="1"/>
    </row>
    <row r="545" spans="5:6" ht="13.5">
      <c r="E545" s="1"/>
      <c r="F545" s="1"/>
    </row>
    <row r="546" spans="5:6" ht="13.5">
      <c r="E546" s="1"/>
      <c r="F546" s="1"/>
    </row>
    <row r="547" spans="5:6" ht="13.5">
      <c r="E547" s="1"/>
      <c r="F547" s="1"/>
    </row>
    <row r="548" spans="5:6" ht="13.5">
      <c r="E548" s="1"/>
      <c r="F548" s="1"/>
    </row>
    <row r="549" spans="5:6" ht="13.5">
      <c r="E549" s="1"/>
      <c r="F549" s="1"/>
    </row>
    <row r="550" spans="5:6" ht="13.5">
      <c r="E550" s="1"/>
      <c r="F550" s="1"/>
    </row>
    <row r="551" spans="5:6" ht="13.5">
      <c r="E551" s="1"/>
      <c r="F551" s="1"/>
    </row>
    <row r="552" spans="5:6" ht="13.5">
      <c r="E552" s="1"/>
      <c r="F552" s="1"/>
    </row>
    <row r="553" spans="5:6" ht="13.5">
      <c r="E553" s="1"/>
      <c r="F553" s="1"/>
    </row>
    <row r="554" spans="5:6" ht="13.5">
      <c r="E554" s="1"/>
      <c r="F554" s="1"/>
    </row>
    <row r="555" spans="5:6" ht="13.5">
      <c r="E555" s="1"/>
      <c r="F555" s="1"/>
    </row>
    <row r="556" spans="5:6" ht="13.5">
      <c r="E556" s="1"/>
      <c r="F556" s="1"/>
    </row>
    <row r="557" spans="5:6" ht="13.5">
      <c r="E557" s="1"/>
      <c r="F557" s="1"/>
    </row>
    <row r="558" spans="5:6" ht="13.5">
      <c r="E558" s="1"/>
      <c r="F558" s="1"/>
    </row>
    <row r="559" spans="5:6" ht="13.5">
      <c r="E559" s="1"/>
      <c r="F559" s="1"/>
    </row>
    <row r="560" spans="5:6" ht="13.5">
      <c r="E560" s="1"/>
      <c r="F560" s="1"/>
    </row>
    <row r="561" spans="5:6" ht="13.5">
      <c r="E561" s="1"/>
      <c r="F561" s="1"/>
    </row>
    <row r="562" spans="5:6" ht="13.5">
      <c r="E562" s="1"/>
      <c r="F562" s="1"/>
    </row>
    <row r="563" spans="5:6" ht="13.5">
      <c r="E563" s="1"/>
      <c r="F563" s="1"/>
    </row>
    <row r="564" spans="5:6" ht="13.5">
      <c r="E564" s="1"/>
      <c r="F564" s="1"/>
    </row>
    <row r="565" spans="5:6" ht="13.5">
      <c r="E565" s="1"/>
      <c r="F565" s="1"/>
    </row>
    <row r="566" spans="5:6" ht="13.5">
      <c r="E566" s="1"/>
      <c r="F566" s="1"/>
    </row>
    <row r="567" spans="5:6" ht="13.5">
      <c r="E567" s="1"/>
      <c r="F567" s="1"/>
    </row>
    <row r="568" spans="5:6" ht="13.5">
      <c r="E568" s="1"/>
      <c r="F568" s="1"/>
    </row>
    <row r="569" spans="5:6" ht="13.5">
      <c r="E569" s="1"/>
      <c r="F569" s="1"/>
    </row>
    <row r="570" spans="5:6" ht="13.5">
      <c r="E570" s="1"/>
      <c r="F570" s="1"/>
    </row>
    <row r="571" spans="5:6" ht="13.5">
      <c r="E571" s="1"/>
      <c r="F571" s="1"/>
    </row>
    <row r="572" spans="5:6" ht="13.5">
      <c r="E572" s="1"/>
      <c r="F572" s="1"/>
    </row>
    <row r="573" spans="5:6" ht="13.5">
      <c r="E573" s="1"/>
      <c r="F573" s="1"/>
    </row>
    <row r="574" spans="5:6" ht="13.5">
      <c r="E574" s="1"/>
      <c r="F574" s="1"/>
    </row>
    <row r="575" spans="5:6" ht="13.5">
      <c r="E575" s="1"/>
      <c r="F575" s="1"/>
    </row>
    <row r="576" spans="5:6" ht="13.5">
      <c r="E576" s="1"/>
      <c r="F576" s="1"/>
    </row>
    <row r="577" spans="5:6" ht="13.5">
      <c r="E577" s="1"/>
      <c r="F577" s="1"/>
    </row>
    <row r="578" spans="5:6" ht="13.5">
      <c r="E578" s="1"/>
      <c r="F578" s="1"/>
    </row>
    <row r="579" spans="5:6" ht="13.5">
      <c r="E579" s="1"/>
      <c r="F579" s="1"/>
    </row>
    <row r="580" spans="5:6" ht="13.5">
      <c r="E580" s="1"/>
      <c r="F580" s="1"/>
    </row>
    <row r="581" spans="5:6" ht="13.5">
      <c r="E581" s="1"/>
      <c r="F581" s="1"/>
    </row>
    <row r="582" spans="5:6" ht="13.5">
      <c r="E582" s="1"/>
      <c r="F582" s="1"/>
    </row>
    <row r="583" spans="5:6" ht="13.5">
      <c r="E583" s="1"/>
      <c r="F583" s="1"/>
    </row>
    <row r="584" spans="5:6" ht="13.5">
      <c r="E584" s="1"/>
      <c r="F584" s="1"/>
    </row>
    <row r="585" spans="5:6" ht="13.5">
      <c r="E585" s="1"/>
      <c r="F585" s="1"/>
    </row>
    <row r="586" spans="5:6" ht="13.5">
      <c r="E586" s="1"/>
      <c r="F586" s="1"/>
    </row>
    <row r="587" spans="5:6" ht="13.5">
      <c r="E587" s="1"/>
      <c r="F587" s="1"/>
    </row>
    <row r="588" spans="5:6" ht="13.5">
      <c r="E588" s="1"/>
      <c r="F588" s="1"/>
    </row>
    <row r="589" spans="5:6" ht="13.5">
      <c r="E589" s="1"/>
      <c r="F589" s="1"/>
    </row>
    <row r="590" spans="5:6" ht="13.5">
      <c r="E590" s="1"/>
      <c r="F590" s="1"/>
    </row>
    <row r="591" spans="5:6" ht="13.5">
      <c r="E591" s="1"/>
      <c r="F591" s="1"/>
    </row>
    <row r="592" spans="5:6" ht="13.5">
      <c r="E592" s="1"/>
      <c r="F592" s="1"/>
    </row>
    <row r="593" spans="5:6" ht="13.5">
      <c r="E593" s="1"/>
      <c r="F593" s="1"/>
    </row>
    <row r="594" spans="5:6" ht="13.5">
      <c r="E594" s="1"/>
      <c r="F594" s="1"/>
    </row>
    <row r="595" spans="5:6" ht="13.5">
      <c r="E595" s="1"/>
      <c r="F595" s="1"/>
    </row>
    <row r="596" spans="5:6" ht="13.5">
      <c r="E596" s="1"/>
      <c r="F596" s="1"/>
    </row>
    <row r="597" spans="5:6" ht="13.5">
      <c r="E597" s="1"/>
      <c r="F597" s="1"/>
    </row>
    <row r="598" spans="5:6" ht="13.5">
      <c r="E598" s="1"/>
      <c r="F598" s="1"/>
    </row>
    <row r="599" spans="5:6" ht="13.5">
      <c r="E599" s="1"/>
      <c r="F599" s="1"/>
    </row>
    <row r="600" spans="5:6" ht="13.5">
      <c r="E600" s="1"/>
      <c r="F600" s="1"/>
    </row>
    <row r="601" spans="5:6" ht="13.5">
      <c r="E601" s="1"/>
      <c r="F601" s="1"/>
    </row>
    <row r="602" spans="5:6" ht="13.5">
      <c r="E602" s="1"/>
      <c r="F602" s="1"/>
    </row>
    <row r="603" spans="5:6" ht="13.5">
      <c r="E603" s="1"/>
      <c r="F603" s="1"/>
    </row>
    <row r="604" spans="5:6" ht="13.5">
      <c r="E604" s="1"/>
      <c r="F604" s="1"/>
    </row>
    <row r="605" spans="5:6" ht="13.5">
      <c r="E605" s="1"/>
      <c r="F605" s="1"/>
    </row>
    <row r="606" spans="5:6" ht="13.5">
      <c r="E606" s="1"/>
      <c r="F606" s="1"/>
    </row>
    <row r="607" spans="5:6" ht="13.5">
      <c r="E607" s="1"/>
      <c r="F607" s="1"/>
    </row>
    <row r="608" spans="5:6" ht="13.5">
      <c r="E608" s="1"/>
      <c r="F608" s="1"/>
    </row>
    <row r="609" spans="5:6" ht="13.5">
      <c r="E609" s="1"/>
      <c r="F609" s="1"/>
    </row>
    <row r="610" spans="5:6" ht="13.5">
      <c r="E610" s="1"/>
      <c r="F610" s="1"/>
    </row>
    <row r="611" spans="5:6" ht="13.5">
      <c r="E611" s="1"/>
      <c r="F611" s="1"/>
    </row>
    <row r="612" spans="5:6" ht="13.5">
      <c r="E612" s="1"/>
      <c r="F612" s="1"/>
    </row>
    <row r="613" spans="5:6" ht="13.5">
      <c r="E613" s="1"/>
      <c r="F613" s="1"/>
    </row>
    <row r="614" spans="5:6" ht="13.5">
      <c r="E614" s="1"/>
      <c r="F614" s="1"/>
    </row>
    <row r="615" spans="5:6" ht="13.5">
      <c r="E615" s="1"/>
      <c r="F615" s="1"/>
    </row>
    <row r="616" spans="5:6" ht="13.5">
      <c r="E616" s="1"/>
      <c r="F616" s="1"/>
    </row>
    <row r="617" spans="5:6" ht="13.5">
      <c r="E617" s="1"/>
      <c r="F617" s="1"/>
    </row>
    <row r="618" spans="5:6" ht="13.5">
      <c r="E618" s="1"/>
      <c r="F618" s="1"/>
    </row>
    <row r="619" spans="5:6" ht="13.5">
      <c r="E619" s="1"/>
      <c r="F619" s="1"/>
    </row>
    <row r="620" spans="5:6" ht="13.5">
      <c r="E620" s="1"/>
      <c r="F620" s="1"/>
    </row>
    <row r="621" spans="5:6" ht="13.5">
      <c r="E621" s="1"/>
      <c r="F621" s="1"/>
    </row>
    <row r="622" spans="5:6" ht="13.5">
      <c r="E622" s="1"/>
      <c r="F622" s="1"/>
    </row>
    <row r="623" spans="5:6" ht="13.5">
      <c r="E623" s="1"/>
      <c r="F623" s="1"/>
    </row>
    <row r="624" spans="5:6" ht="13.5">
      <c r="E624" s="1"/>
      <c r="F624" s="1"/>
    </row>
    <row r="625" spans="5:6" ht="13.5">
      <c r="E625" s="1"/>
      <c r="F625" s="1"/>
    </row>
    <row r="626" spans="5:6" ht="13.5">
      <c r="E626" s="1"/>
      <c r="F626" s="1"/>
    </row>
    <row r="627" spans="5:6" ht="13.5">
      <c r="E627" s="1"/>
      <c r="F627" s="1"/>
    </row>
    <row r="628" spans="5:6" ht="13.5">
      <c r="E628" s="1"/>
      <c r="F628" s="1"/>
    </row>
    <row r="629" spans="5:6" ht="13.5">
      <c r="E629" s="1"/>
      <c r="F629" s="1"/>
    </row>
    <row r="630" spans="5:6" ht="13.5">
      <c r="E630" s="1"/>
      <c r="F630" s="1"/>
    </row>
    <row r="631" spans="5:6" ht="13.5">
      <c r="E631" s="1"/>
      <c r="F631" s="1"/>
    </row>
    <row r="632" spans="5:6" ht="13.5">
      <c r="E632" s="1"/>
      <c r="F632" s="1"/>
    </row>
    <row r="633" spans="5:6" ht="13.5">
      <c r="E633" s="1"/>
      <c r="F633" s="1"/>
    </row>
    <row r="634" spans="5:6" ht="13.5">
      <c r="E634" s="1"/>
      <c r="F634" s="1"/>
    </row>
    <row r="635" spans="5:6" ht="13.5">
      <c r="E635" s="1"/>
      <c r="F635" s="1"/>
    </row>
    <row r="636" spans="5:6" ht="13.5">
      <c r="E636" s="1"/>
      <c r="F636" s="1"/>
    </row>
    <row r="637" spans="5:6" ht="13.5">
      <c r="E637" s="1"/>
      <c r="F637" s="1"/>
    </row>
    <row r="638" spans="5:6" ht="13.5">
      <c r="E638" s="1"/>
      <c r="F638" s="1"/>
    </row>
    <row r="639" spans="5:6" ht="13.5">
      <c r="E639" s="1"/>
      <c r="F639" s="1"/>
    </row>
    <row r="640" spans="5:6" ht="13.5">
      <c r="E640" s="1"/>
      <c r="F640" s="1"/>
    </row>
    <row r="641" spans="5:6" ht="13.5">
      <c r="E641" s="1"/>
      <c r="F641" s="1"/>
    </row>
    <row r="642" spans="5:6" ht="13.5">
      <c r="E642" s="1"/>
      <c r="F642" s="1"/>
    </row>
    <row r="643" spans="5:6" ht="13.5">
      <c r="E643" s="1"/>
      <c r="F643" s="1"/>
    </row>
    <row r="644" spans="5:6" ht="13.5">
      <c r="E644" s="1"/>
      <c r="F644" s="1"/>
    </row>
    <row r="645" spans="5:6" ht="13.5">
      <c r="E645" s="1"/>
      <c r="F645" s="1"/>
    </row>
    <row r="646" spans="5:6" ht="13.5">
      <c r="E646" s="1"/>
      <c r="F646" s="1"/>
    </row>
    <row r="647" spans="5:6" ht="13.5">
      <c r="E647" s="1"/>
      <c r="F647" s="1"/>
    </row>
    <row r="648" spans="5:6" ht="13.5">
      <c r="E648" s="1"/>
      <c r="F648" s="1"/>
    </row>
    <row r="649" spans="5:6" ht="13.5">
      <c r="E649" s="1"/>
      <c r="F649" s="1"/>
    </row>
    <row r="650" spans="5:6" ht="13.5">
      <c r="E650" s="1"/>
      <c r="F650" s="1"/>
    </row>
    <row r="651" spans="5:6" ht="13.5">
      <c r="E651" s="1"/>
      <c r="F651" s="1"/>
    </row>
    <row r="652" spans="5:6" ht="13.5">
      <c r="E652" s="1"/>
      <c r="F652" s="1"/>
    </row>
    <row r="653" spans="5:6" ht="13.5">
      <c r="E653" s="1"/>
      <c r="F653" s="1"/>
    </row>
    <row r="654" spans="5:6" ht="13.5">
      <c r="E654" s="1"/>
      <c r="F654" s="1"/>
    </row>
    <row r="655" spans="5:6" ht="13.5">
      <c r="E655" s="1"/>
      <c r="F655" s="1"/>
    </row>
    <row r="656" spans="5:6" ht="13.5">
      <c r="E656" s="1"/>
      <c r="F656" s="1"/>
    </row>
    <row r="657" spans="5:6" ht="13.5">
      <c r="E657" s="1"/>
      <c r="F657" s="1"/>
    </row>
    <row r="658" spans="5:6" ht="13.5">
      <c r="E658" s="1"/>
      <c r="F658" s="1"/>
    </row>
    <row r="659" spans="5:6" ht="13.5">
      <c r="E659" s="1"/>
      <c r="F659" s="1"/>
    </row>
    <row r="660" spans="5:6" ht="13.5">
      <c r="E660" s="1"/>
      <c r="F660" s="1"/>
    </row>
    <row r="661" spans="5:6" ht="13.5">
      <c r="E661" s="1"/>
      <c r="F661" s="1"/>
    </row>
    <row r="662" spans="5:6" ht="13.5">
      <c r="E662" s="1"/>
      <c r="F662" s="1"/>
    </row>
    <row r="663" spans="5:6" ht="13.5">
      <c r="E663" s="1"/>
      <c r="F663" s="1"/>
    </row>
    <row r="664" spans="5:6" ht="13.5">
      <c r="E664" s="1"/>
      <c r="F664" s="1"/>
    </row>
    <row r="665" spans="5:6" ht="13.5">
      <c r="E665" s="1"/>
      <c r="F665" s="1"/>
    </row>
    <row r="666" spans="5:6" ht="13.5">
      <c r="E666" s="1"/>
      <c r="F666" s="1"/>
    </row>
    <row r="667" spans="5:6" ht="13.5">
      <c r="E667" s="1"/>
      <c r="F667" s="1"/>
    </row>
    <row r="668" spans="5:6" ht="13.5">
      <c r="E668" s="1"/>
      <c r="F668" s="1"/>
    </row>
    <row r="669" spans="5:6" ht="13.5">
      <c r="E669" s="1"/>
      <c r="F669" s="1"/>
    </row>
    <row r="670" spans="5:6" ht="13.5">
      <c r="E670" s="1"/>
      <c r="F670" s="1"/>
    </row>
    <row r="671" spans="5:6" ht="13.5">
      <c r="E671" s="1"/>
      <c r="F671" s="1"/>
    </row>
    <row r="672" spans="5:6" ht="13.5">
      <c r="E672" s="1"/>
      <c r="F672" s="1"/>
    </row>
    <row r="673" spans="5:6" ht="13.5">
      <c r="E673" s="1"/>
      <c r="F673" s="1"/>
    </row>
    <row r="674" spans="5:6" ht="13.5">
      <c r="E674" s="1"/>
      <c r="F674" s="1"/>
    </row>
    <row r="675" spans="5:6" ht="13.5">
      <c r="E675" s="1"/>
      <c r="F675" s="1"/>
    </row>
    <row r="676" spans="5:6" ht="13.5">
      <c r="E676" s="1"/>
      <c r="F676" s="1"/>
    </row>
    <row r="677" spans="5:6" ht="13.5">
      <c r="E677" s="1"/>
      <c r="F677" s="1"/>
    </row>
    <row r="678" spans="5:6" ht="13.5">
      <c r="E678" s="1"/>
      <c r="F678" s="1"/>
    </row>
    <row r="679" spans="5:6" ht="13.5">
      <c r="E679" s="1"/>
      <c r="F679" s="1"/>
    </row>
    <row r="680" spans="5:6" ht="13.5">
      <c r="E680" s="1"/>
      <c r="F680" s="1"/>
    </row>
    <row r="681" spans="5:6" ht="13.5">
      <c r="E681" s="1"/>
      <c r="F681" s="1"/>
    </row>
    <row r="682" spans="5:6" ht="13.5">
      <c r="E682" s="1"/>
      <c r="F682" s="1"/>
    </row>
    <row r="683" spans="5:6" ht="13.5">
      <c r="E683" s="1"/>
      <c r="F683" s="1"/>
    </row>
    <row r="684" spans="5:6" ht="13.5">
      <c r="E684" s="1"/>
      <c r="F684" s="1"/>
    </row>
    <row r="685" spans="5:6" ht="13.5">
      <c r="E685" s="1"/>
      <c r="F685" s="1"/>
    </row>
    <row r="686" spans="5:6" ht="13.5">
      <c r="E686" s="1"/>
      <c r="F686" s="1"/>
    </row>
    <row r="687" spans="5:6" ht="13.5">
      <c r="E687" s="1"/>
      <c r="F687" s="1"/>
    </row>
    <row r="688" spans="5:6" ht="13.5">
      <c r="E688" s="1"/>
      <c r="F688" s="1"/>
    </row>
    <row r="689" spans="5:6" ht="13.5">
      <c r="E689" s="1"/>
      <c r="F689" s="1"/>
    </row>
    <row r="690" spans="5:6" ht="13.5">
      <c r="E690" s="1"/>
      <c r="F690" s="1"/>
    </row>
    <row r="691" spans="5:6" ht="13.5">
      <c r="E691" s="1"/>
      <c r="F691" s="1"/>
    </row>
    <row r="692" spans="5:6" ht="13.5">
      <c r="E692" s="1"/>
      <c r="F692" s="1"/>
    </row>
    <row r="693" spans="5:6" ht="13.5">
      <c r="E693" s="1"/>
      <c r="F693" s="1"/>
    </row>
    <row r="694" spans="5:6" ht="13.5">
      <c r="E694" s="1"/>
      <c r="F694" s="1"/>
    </row>
    <row r="695" spans="5:6" ht="13.5">
      <c r="E695" s="1"/>
      <c r="F695" s="1"/>
    </row>
    <row r="696" spans="5:6" ht="13.5">
      <c r="E696" s="1"/>
      <c r="F696" s="1"/>
    </row>
    <row r="697" spans="5:6" ht="13.5">
      <c r="E697" s="1"/>
      <c r="F697" s="1"/>
    </row>
    <row r="698" spans="5:6" ht="13.5">
      <c r="E698" s="1"/>
      <c r="F698" s="1"/>
    </row>
    <row r="699" spans="5:6" ht="13.5">
      <c r="E699" s="1"/>
      <c r="F699" s="1"/>
    </row>
    <row r="700" spans="5:6" ht="13.5">
      <c r="E700" s="1"/>
      <c r="F700" s="1"/>
    </row>
    <row r="701" spans="5:6" ht="13.5">
      <c r="E701" s="1"/>
      <c r="F701" s="1"/>
    </row>
    <row r="702" spans="5:6" ht="13.5">
      <c r="E702" s="1"/>
      <c r="F702" s="1"/>
    </row>
    <row r="703" spans="5:6" ht="13.5">
      <c r="E703" s="1"/>
      <c r="F703" s="1"/>
    </row>
    <row r="704" spans="5:6" ht="13.5">
      <c r="E704" s="1"/>
      <c r="F704" s="1"/>
    </row>
    <row r="705" spans="5:6" ht="13.5">
      <c r="E705" s="1"/>
      <c r="F705" s="1"/>
    </row>
    <row r="706" spans="5:6" ht="13.5">
      <c r="E706" s="1"/>
      <c r="F706" s="1"/>
    </row>
    <row r="707" spans="5:6" ht="13.5">
      <c r="E707" s="1"/>
      <c r="F707" s="1"/>
    </row>
    <row r="708" spans="5:6" ht="13.5">
      <c r="E708" s="1"/>
      <c r="F708" s="1"/>
    </row>
    <row r="709" spans="5:6" ht="13.5">
      <c r="E709" s="1"/>
      <c r="F709" s="1"/>
    </row>
    <row r="710" spans="5:6" ht="13.5">
      <c r="E710" s="1"/>
      <c r="F710" s="1"/>
    </row>
    <row r="711" spans="5:6" ht="13.5">
      <c r="E711" s="1"/>
      <c r="F711" s="1"/>
    </row>
    <row r="712" spans="5:6" ht="13.5">
      <c r="E712" s="1"/>
      <c r="F712" s="1"/>
    </row>
    <row r="713" spans="5:6" ht="13.5">
      <c r="E713" s="1"/>
      <c r="F713" s="1"/>
    </row>
    <row r="714" spans="5:6" ht="13.5">
      <c r="E714" s="1"/>
      <c r="F714" s="1"/>
    </row>
    <row r="715" spans="5:6" ht="13.5">
      <c r="E715" s="1"/>
      <c r="F715" s="1"/>
    </row>
    <row r="716" spans="5:6" ht="13.5">
      <c r="E716" s="1"/>
      <c r="F716" s="1"/>
    </row>
    <row r="717" spans="5:6" ht="13.5">
      <c r="E717" s="1"/>
      <c r="F717" s="1"/>
    </row>
    <row r="718" spans="5:6" ht="13.5">
      <c r="E718" s="1"/>
      <c r="F718" s="1"/>
    </row>
    <row r="719" spans="5:6" ht="13.5">
      <c r="E719" s="1"/>
      <c r="F719" s="1"/>
    </row>
    <row r="720" spans="5:6" ht="13.5">
      <c r="E720" s="1"/>
      <c r="F720" s="1"/>
    </row>
    <row r="721" spans="5:6" ht="13.5">
      <c r="E721" s="1"/>
      <c r="F721" s="1"/>
    </row>
    <row r="722" spans="5:6" ht="13.5">
      <c r="E722" s="1"/>
      <c r="F722" s="1"/>
    </row>
    <row r="723" spans="5:6" ht="13.5">
      <c r="E723" s="1"/>
      <c r="F723" s="1"/>
    </row>
    <row r="724" spans="5:6" ht="13.5">
      <c r="E724" s="1"/>
      <c r="F724" s="1"/>
    </row>
    <row r="725" spans="5:6" ht="13.5">
      <c r="E725" s="1"/>
      <c r="F725" s="1"/>
    </row>
    <row r="726" spans="5:6" ht="13.5">
      <c r="E726" s="1"/>
      <c r="F726" s="1"/>
    </row>
    <row r="727" spans="5:6" ht="13.5">
      <c r="E727" s="1"/>
      <c r="F727" s="1"/>
    </row>
    <row r="728" spans="5:6" ht="13.5">
      <c r="E728" s="1"/>
      <c r="F728" s="1"/>
    </row>
    <row r="729" spans="5:6" ht="13.5">
      <c r="E729" s="1"/>
      <c r="F729" s="1"/>
    </row>
    <row r="730" spans="5:6" ht="13.5">
      <c r="E730" s="1"/>
      <c r="F730" s="1"/>
    </row>
    <row r="731" spans="5:6" ht="13.5">
      <c r="E731" s="1"/>
      <c r="F731" s="1"/>
    </row>
    <row r="732" spans="5:6" ht="13.5">
      <c r="E732" s="1"/>
      <c r="F732" s="1"/>
    </row>
    <row r="733" spans="5:6" ht="13.5">
      <c r="E733" s="1"/>
      <c r="F733" s="1"/>
    </row>
    <row r="734" spans="5:6" ht="13.5">
      <c r="E734" s="1"/>
      <c r="F734" s="1"/>
    </row>
    <row r="735" spans="5:6" ht="13.5">
      <c r="E735" s="1"/>
      <c r="F735" s="1"/>
    </row>
    <row r="736" spans="5:6" ht="13.5">
      <c r="E736" s="1"/>
      <c r="F736" s="1"/>
    </row>
    <row r="737" spans="5:6" ht="13.5">
      <c r="E737" s="1"/>
      <c r="F737" s="1"/>
    </row>
    <row r="738" spans="5:6" ht="13.5">
      <c r="E738" s="1"/>
      <c r="F738" s="1"/>
    </row>
    <row r="739" spans="5:6" ht="13.5">
      <c r="E739" s="1"/>
      <c r="F739" s="1"/>
    </row>
    <row r="740" spans="5:6" ht="13.5">
      <c r="E740" s="1"/>
      <c r="F740" s="1"/>
    </row>
    <row r="741" spans="5:6" ht="13.5">
      <c r="E741" s="1"/>
      <c r="F741" s="1"/>
    </row>
    <row r="742" spans="5:6" ht="13.5">
      <c r="E742" s="1"/>
      <c r="F742" s="1"/>
    </row>
    <row r="743" spans="5:6" ht="13.5">
      <c r="E743" s="1"/>
      <c r="F743" s="1"/>
    </row>
    <row r="744" spans="5:6" ht="13.5">
      <c r="E744" s="1"/>
      <c r="F744" s="1"/>
    </row>
    <row r="745" spans="5:6" ht="13.5">
      <c r="E745" s="1"/>
      <c r="F745" s="1"/>
    </row>
    <row r="746" spans="5:6" ht="13.5">
      <c r="E746" s="1"/>
      <c r="F746" s="1"/>
    </row>
    <row r="747" spans="5:6" ht="13.5">
      <c r="E747" s="1"/>
      <c r="F747" s="1"/>
    </row>
    <row r="748" spans="5:6" ht="13.5">
      <c r="E748" s="1"/>
      <c r="F748" s="1"/>
    </row>
    <row r="749" spans="5:6" ht="13.5">
      <c r="E749" s="1"/>
      <c r="F749" s="1"/>
    </row>
    <row r="750" spans="5:6" ht="13.5">
      <c r="E750" s="1"/>
      <c r="F750" s="1"/>
    </row>
    <row r="751" spans="5:6" ht="13.5">
      <c r="E751" s="1"/>
      <c r="F751" s="1"/>
    </row>
    <row r="752" spans="5:6" ht="13.5">
      <c r="E752" s="1"/>
      <c r="F752" s="1"/>
    </row>
    <row r="753" spans="5:6" ht="13.5">
      <c r="E753" s="1"/>
      <c r="F753" s="1"/>
    </row>
    <row r="754" spans="5:6" ht="13.5">
      <c r="E754" s="1"/>
      <c r="F754" s="1"/>
    </row>
    <row r="755" spans="5:6" ht="13.5">
      <c r="E755" s="1"/>
      <c r="F755" s="1"/>
    </row>
    <row r="756" spans="5:6" ht="13.5">
      <c r="E756" s="1"/>
      <c r="F756" s="1"/>
    </row>
    <row r="757" spans="5:6" ht="13.5">
      <c r="E757" s="1"/>
      <c r="F757" s="1"/>
    </row>
    <row r="758" spans="5:6" ht="13.5">
      <c r="E758" s="1"/>
      <c r="F758" s="1"/>
    </row>
    <row r="759" spans="5:6" ht="13.5">
      <c r="E759" s="1"/>
      <c r="F759" s="1"/>
    </row>
    <row r="760" spans="5:6" ht="13.5">
      <c r="E760" s="1"/>
      <c r="F760" s="1"/>
    </row>
    <row r="761" spans="5:6" ht="13.5">
      <c r="E761" s="1"/>
      <c r="F761" s="1"/>
    </row>
    <row r="762" spans="5:6" ht="13.5">
      <c r="E762" s="1"/>
      <c r="F762" s="1"/>
    </row>
    <row r="763" spans="5:6" ht="13.5">
      <c r="E763" s="1"/>
      <c r="F763" s="1"/>
    </row>
    <row r="764" spans="5:6" ht="13.5">
      <c r="E764" s="1"/>
      <c r="F764" s="1"/>
    </row>
    <row r="765" spans="5:6" ht="13.5">
      <c r="E765" s="1"/>
      <c r="F765" s="1"/>
    </row>
    <row r="766" spans="5:6" ht="13.5">
      <c r="E766" s="1"/>
      <c r="F766" s="1"/>
    </row>
    <row r="767" spans="5:6" ht="13.5">
      <c r="E767" s="1"/>
      <c r="F767" s="1"/>
    </row>
    <row r="768" spans="5:6" ht="13.5">
      <c r="E768" s="1"/>
      <c r="F768" s="1"/>
    </row>
    <row r="769" spans="5:6" ht="13.5">
      <c r="E769" s="1"/>
      <c r="F769" s="1"/>
    </row>
    <row r="770" spans="5:6" ht="13.5">
      <c r="E770" s="1"/>
      <c r="F770" s="1"/>
    </row>
    <row r="771" spans="5:6" ht="13.5">
      <c r="E771" s="1"/>
      <c r="F771" s="1"/>
    </row>
    <row r="772" spans="5:6" ht="13.5">
      <c r="E772" s="1"/>
      <c r="F772" s="1"/>
    </row>
    <row r="773" spans="5:6" ht="13.5">
      <c r="E773" s="1"/>
      <c r="F773" s="1"/>
    </row>
    <row r="774" spans="5:6" ht="13.5">
      <c r="E774" s="1"/>
      <c r="F774" s="1"/>
    </row>
    <row r="775" spans="5:6" ht="13.5">
      <c r="E775" s="1"/>
      <c r="F775" s="1"/>
    </row>
    <row r="776" spans="5:6" ht="13.5">
      <c r="E776" s="1"/>
      <c r="F776" s="1"/>
    </row>
    <row r="777" spans="5:6" ht="13.5">
      <c r="E777" s="1"/>
      <c r="F777" s="1"/>
    </row>
    <row r="778" spans="5:6" ht="13.5">
      <c r="E778" s="1"/>
      <c r="F778" s="1"/>
    </row>
    <row r="779" spans="5:6" ht="13.5">
      <c r="E779" s="1"/>
      <c r="F779" s="1"/>
    </row>
    <row r="780" spans="5:6" ht="13.5">
      <c r="E780" s="1"/>
      <c r="F780" s="1"/>
    </row>
    <row r="781" spans="5:6" ht="13.5">
      <c r="E781" s="1"/>
      <c r="F781" s="1"/>
    </row>
    <row r="782" spans="5:6" ht="13.5">
      <c r="E782" s="1"/>
      <c r="F782" s="1"/>
    </row>
    <row r="783" spans="5:6" ht="13.5">
      <c r="E783" s="1"/>
      <c r="F783" s="1"/>
    </row>
    <row r="784" spans="5:6" ht="13.5">
      <c r="E784" s="1"/>
      <c r="F784" s="1"/>
    </row>
    <row r="785" spans="5:6" ht="13.5">
      <c r="E785" s="1"/>
      <c r="F785" s="1"/>
    </row>
    <row r="786" spans="5:6" ht="13.5">
      <c r="E786" s="1"/>
      <c r="F786" s="1"/>
    </row>
    <row r="787" spans="5:6" ht="13.5">
      <c r="E787" s="1"/>
      <c r="F787" s="1"/>
    </row>
    <row r="788" spans="5:6" ht="13.5">
      <c r="E788" s="1"/>
      <c r="F788" s="1"/>
    </row>
    <row r="789" spans="5:6" ht="13.5">
      <c r="E789" s="1"/>
      <c r="F789" s="1"/>
    </row>
    <row r="790" spans="5:6" ht="13.5">
      <c r="E790" s="1"/>
      <c r="F790" s="1"/>
    </row>
    <row r="791" spans="5:6" ht="13.5">
      <c r="E791" s="1"/>
      <c r="F791" s="1"/>
    </row>
    <row r="792" spans="5:6" ht="13.5">
      <c r="E792" s="1"/>
      <c r="F792" s="1"/>
    </row>
    <row r="793" spans="5:6" ht="13.5">
      <c r="E793" s="1"/>
      <c r="F793" s="1"/>
    </row>
    <row r="794" spans="5:6" ht="13.5">
      <c r="E794" s="1"/>
      <c r="F794" s="1"/>
    </row>
    <row r="795" spans="5:6" ht="13.5">
      <c r="E795" s="1"/>
      <c r="F795" s="1"/>
    </row>
    <row r="796" spans="5:6" ht="13.5">
      <c r="E796" s="1"/>
      <c r="F796" s="1"/>
    </row>
    <row r="797" spans="5:6" ht="13.5">
      <c r="E797" s="1"/>
      <c r="F797" s="1"/>
    </row>
    <row r="798" spans="5:6" ht="13.5">
      <c r="E798" s="1"/>
      <c r="F798" s="1"/>
    </row>
    <row r="799" spans="5:6" ht="13.5">
      <c r="E799" s="1"/>
      <c r="F799" s="1"/>
    </row>
    <row r="800" spans="5:6" ht="13.5">
      <c r="E800" s="1"/>
      <c r="F800" s="1"/>
    </row>
    <row r="801" spans="5:6" ht="13.5">
      <c r="E801" s="1"/>
      <c r="F801" s="1"/>
    </row>
    <row r="802" spans="5:6" ht="13.5">
      <c r="E802" s="1"/>
      <c r="F802" s="1"/>
    </row>
    <row r="803" spans="5:6" ht="13.5">
      <c r="E803" s="1"/>
      <c r="F803" s="1"/>
    </row>
    <row r="804" spans="5:6" ht="13.5">
      <c r="E804" s="1"/>
      <c r="F804" s="1"/>
    </row>
    <row r="805" spans="5:6" ht="13.5">
      <c r="E805" s="1"/>
      <c r="F805" s="1"/>
    </row>
    <row r="806" spans="5:6" ht="13.5">
      <c r="E806" s="1"/>
      <c r="F806" s="1"/>
    </row>
    <row r="807" spans="5:6" ht="13.5">
      <c r="E807" s="1"/>
      <c r="F807" s="1"/>
    </row>
    <row r="808" spans="5:6" ht="13.5">
      <c r="E808" s="1"/>
      <c r="F808" s="1"/>
    </row>
    <row r="809" spans="5:6" ht="13.5">
      <c r="E809" s="1"/>
      <c r="F809" s="1"/>
    </row>
    <row r="810" spans="5:6" ht="13.5">
      <c r="E810" s="1"/>
      <c r="F810" s="1"/>
    </row>
    <row r="811" spans="5:6" ht="13.5">
      <c r="E811" s="1"/>
      <c r="F811" s="1"/>
    </row>
    <row r="812" spans="5:6" ht="13.5">
      <c r="E812" s="1"/>
      <c r="F812" s="1"/>
    </row>
    <row r="813" spans="5:6" ht="13.5">
      <c r="E813" s="1"/>
      <c r="F813" s="1"/>
    </row>
    <row r="814" spans="5:6" ht="13.5">
      <c r="E814" s="1"/>
      <c r="F814" s="1"/>
    </row>
    <row r="815" spans="5:6" ht="13.5">
      <c r="E815" s="1"/>
      <c r="F815" s="1"/>
    </row>
    <row r="816" spans="5:6" ht="13.5">
      <c r="E816" s="1"/>
      <c r="F816" s="1"/>
    </row>
    <row r="817" spans="5:6" ht="13.5">
      <c r="E817" s="1"/>
      <c r="F817" s="1"/>
    </row>
    <row r="818" spans="5:6" ht="13.5">
      <c r="E818" s="1"/>
      <c r="F818" s="1"/>
    </row>
    <row r="819" spans="5:6" ht="13.5">
      <c r="E819" s="1"/>
      <c r="F819" s="1"/>
    </row>
    <row r="820" spans="5:6" ht="13.5">
      <c r="E820" s="1"/>
      <c r="F820" s="1"/>
    </row>
    <row r="821" spans="5:6" ht="13.5">
      <c r="E821" s="1"/>
      <c r="F821" s="1"/>
    </row>
    <row r="822" spans="5:6" ht="13.5">
      <c r="E822" s="1"/>
      <c r="F822" s="1"/>
    </row>
    <row r="823" spans="5:6" ht="13.5">
      <c r="E823" s="1"/>
      <c r="F823" s="1"/>
    </row>
    <row r="824" spans="5:6" ht="13.5">
      <c r="E824" s="1"/>
      <c r="F824" s="1"/>
    </row>
    <row r="825" spans="5:6" ht="13.5">
      <c r="E825" s="1"/>
      <c r="F825" s="1"/>
    </row>
    <row r="826" spans="5:6" ht="13.5">
      <c r="E826" s="1"/>
      <c r="F826" s="1"/>
    </row>
    <row r="827" spans="5:6" ht="13.5">
      <c r="E827" s="1"/>
      <c r="F827" s="1"/>
    </row>
    <row r="828" spans="5:6" ht="13.5">
      <c r="E828" s="1"/>
      <c r="F828" s="1"/>
    </row>
    <row r="829" spans="5:6" ht="13.5">
      <c r="E829" s="1"/>
      <c r="F829" s="1"/>
    </row>
    <row r="830" spans="5:6" ht="13.5">
      <c r="E830" s="1"/>
      <c r="F830" s="1"/>
    </row>
    <row r="831" spans="5:6" ht="13.5">
      <c r="E831" s="1"/>
      <c r="F831" s="1"/>
    </row>
    <row r="832" spans="5:6" ht="13.5">
      <c r="E832" s="1"/>
      <c r="F832" s="1"/>
    </row>
    <row r="833" spans="5:6" ht="13.5">
      <c r="E833" s="1"/>
      <c r="F833" s="1"/>
    </row>
    <row r="834" spans="5:6" ht="13.5">
      <c r="E834" s="1"/>
      <c r="F834" s="1"/>
    </row>
    <row r="835" spans="5:6" ht="13.5">
      <c r="E835" s="1"/>
      <c r="F835" s="1"/>
    </row>
    <row r="836" spans="5:6" ht="13.5">
      <c r="E836" s="1"/>
      <c r="F836" s="1"/>
    </row>
    <row r="837" spans="5:6" ht="13.5">
      <c r="E837" s="1"/>
      <c r="F837" s="1"/>
    </row>
    <row r="838" spans="5:6" ht="13.5">
      <c r="E838" s="1"/>
      <c r="F838" s="1"/>
    </row>
    <row r="839" spans="5:6" ht="13.5">
      <c r="E839" s="1"/>
      <c r="F839" s="1"/>
    </row>
    <row r="840" spans="5:6" ht="13.5">
      <c r="E840" s="1"/>
      <c r="F840" s="1"/>
    </row>
    <row r="841" spans="5:6" ht="13.5">
      <c r="E841" s="1"/>
      <c r="F841" s="1"/>
    </row>
    <row r="842" spans="5:6" ht="13.5">
      <c r="E842" s="1"/>
      <c r="F842" s="1"/>
    </row>
    <row r="843" spans="5:6" ht="13.5">
      <c r="E843" s="1"/>
      <c r="F843" s="1"/>
    </row>
    <row r="844" spans="5:6" ht="13.5">
      <c r="E844" s="1"/>
      <c r="F844" s="1"/>
    </row>
    <row r="845" spans="5:6" ht="13.5">
      <c r="E845" s="1"/>
      <c r="F845" s="1"/>
    </row>
    <row r="846" spans="5:6" ht="13.5">
      <c r="E846" s="1"/>
      <c r="F846" s="1"/>
    </row>
    <row r="847" spans="5:6" ht="13.5">
      <c r="E847" s="1"/>
      <c r="F847" s="1"/>
    </row>
    <row r="848" spans="5:6" ht="13.5">
      <c r="E848" s="1"/>
      <c r="F848" s="1"/>
    </row>
    <row r="849" spans="5:6" ht="13.5">
      <c r="E849" s="1"/>
      <c r="F849" s="1"/>
    </row>
    <row r="850" spans="5:6" ht="13.5">
      <c r="E850" s="1"/>
      <c r="F850" s="1"/>
    </row>
    <row r="851" spans="5:6" ht="13.5">
      <c r="E851" s="1"/>
      <c r="F851" s="1"/>
    </row>
    <row r="852" spans="5:6" ht="13.5">
      <c r="E852" s="1"/>
      <c r="F852" s="1"/>
    </row>
    <row r="853" spans="5:6" ht="13.5">
      <c r="E853" s="1"/>
      <c r="F853" s="1"/>
    </row>
    <row r="854" spans="5:6" ht="13.5">
      <c r="E854" s="1"/>
      <c r="F854" s="1"/>
    </row>
    <row r="855" spans="5:6" ht="13.5">
      <c r="E855" s="1"/>
      <c r="F855" s="1"/>
    </row>
    <row r="856" spans="5:6" ht="13.5">
      <c r="E856" s="1"/>
      <c r="F856" s="1"/>
    </row>
    <row r="857" spans="5:6" ht="13.5">
      <c r="E857" s="1"/>
      <c r="F857" s="1"/>
    </row>
    <row r="858" spans="5:6" ht="13.5">
      <c r="E858" s="1"/>
      <c r="F858" s="1"/>
    </row>
    <row r="859" spans="5:6" ht="13.5">
      <c r="E859" s="1"/>
      <c r="F859" s="1"/>
    </row>
    <row r="860" spans="5:6" ht="13.5">
      <c r="E860" s="1"/>
      <c r="F860" s="1"/>
    </row>
    <row r="861" spans="5:6" ht="13.5">
      <c r="E861" s="1"/>
      <c r="F861" s="1"/>
    </row>
    <row r="862" spans="5:6" ht="13.5">
      <c r="E862" s="1"/>
      <c r="F862" s="1"/>
    </row>
    <row r="863" spans="5:6" ht="13.5">
      <c r="E863" s="1"/>
      <c r="F863" s="1"/>
    </row>
    <row r="864" spans="5:6" ht="13.5">
      <c r="E864" s="1"/>
      <c r="F864" s="1"/>
    </row>
    <row r="865" spans="5:6" ht="13.5">
      <c r="E865" s="1"/>
      <c r="F865" s="1"/>
    </row>
    <row r="866" spans="5:6" ht="13.5">
      <c r="E866" s="1"/>
      <c r="F866" s="1"/>
    </row>
    <row r="867" spans="5:6" ht="13.5">
      <c r="E867" s="1"/>
      <c r="F867" s="1"/>
    </row>
    <row r="868" spans="5:6" ht="13.5">
      <c r="E868" s="1"/>
      <c r="F868" s="1"/>
    </row>
    <row r="869" spans="5:6" ht="13.5">
      <c r="E869" s="1"/>
      <c r="F869" s="1"/>
    </row>
    <row r="870" spans="5:6" ht="13.5">
      <c r="E870" s="1"/>
      <c r="F870" s="1"/>
    </row>
    <row r="871" spans="5:6" ht="13.5">
      <c r="E871" s="1"/>
      <c r="F871" s="1"/>
    </row>
    <row r="872" spans="5:6" ht="13.5">
      <c r="E872" s="1"/>
      <c r="F872" s="1"/>
    </row>
    <row r="873" spans="5:6" ht="13.5">
      <c r="E873" s="1"/>
      <c r="F873" s="1"/>
    </row>
    <row r="874" spans="5:6" ht="13.5">
      <c r="E874" s="1"/>
      <c r="F874" s="1"/>
    </row>
    <row r="875" spans="5:6" ht="13.5">
      <c r="E875" s="1"/>
      <c r="F875" s="1"/>
    </row>
    <row r="876" spans="5:6" ht="13.5">
      <c r="E876" s="1"/>
      <c r="F876" s="1"/>
    </row>
    <row r="877" spans="5:6" ht="13.5">
      <c r="E877" s="1"/>
      <c r="F877" s="1"/>
    </row>
    <row r="878" spans="5:6" ht="13.5">
      <c r="E878" s="1"/>
      <c r="F878" s="1"/>
    </row>
    <row r="879" spans="5:6" ht="13.5">
      <c r="E879" s="1"/>
      <c r="F879" s="1"/>
    </row>
    <row r="880" spans="5:6" ht="13.5">
      <c r="E880" s="1"/>
      <c r="F880" s="1"/>
    </row>
    <row r="881" spans="5:6" ht="13.5">
      <c r="E881" s="1"/>
      <c r="F881" s="1"/>
    </row>
    <row r="882" spans="5:6" ht="13.5">
      <c r="E882" s="1"/>
      <c r="F882" s="1"/>
    </row>
    <row r="883" spans="5:6" ht="13.5">
      <c r="E883" s="1"/>
      <c r="F883" s="1"/>
    </row>
    <row r="884" spans="5:6" ht="13.5">
      <c r="E884" s="1"/>
      <c r="F884" s="1"/>
    </row>
    <row r="885" spans="5:6" ht="13.5">
      <c r="E885" s="1"/>
      <c r="F885" s="1"/>
    </row>
    <row r="886" spans="5:6" ht="13.5">
      <c r="E886" s="1"/>
      <c r="F886" s="1"/>
    </row>
    <row r="887" spans="5:6" ht="13.5">
      <c r="E887" s="1"/>
      <c r="F887" s="1"/>
    </row>
    <row r="888" spans="5:6" ht="13.5">
      <c r="E888" s="1"/>
      <c r="F888" s="1"/>
    </row>
    <row r="889" spans="5:6" ht="13.5">
      <c r="E889" s="1"/>
      <c r="F889" s="1"/>
    </row>
    <row r="890" spans="5:6" ht="13.5">
      <c r="E890" s="1"/>
      <c r="F890" s="1"/>
    </row>
    <row r="891" spans="5:6" ht="13.5">
      <c r="E891" s="1"/>
      <c r="F891" s="1"/>
    </row>
    <row r="892" spans="5:6" ht="13.5">
      <c r="E892" s="1"/>
      <c r="F892" s="1"/>
    </row>
    <row r="893" spans="5:6" ht="13.5">
      <c r="E893" s="1"/>
      <c r="F893" s="1"/>
    </row>
    <row r="894" spans="5:6" ht="13.5">
      <c r="E894" s="1"/>
      <c r="F894" s="1"/>
    </row>
    <row r="895" spans="5:6" ht="13.5">
      <c r="E895" s="1"/>
      <c r="F895" s="1"/>
    </row>
    <row r="896" spans="5:6" ht="13.5">
      <c r="E896" s="1"/>
      <c r="F896" s="1"/>
    </row>
    <row r="897" spans="5:6" ht="13.5">
      <c r="E897" s="1"/>
      <c r="F897" s="1"/>
    </row>
    <row r="898" spans="5:6" ht="13.5">
      <c r="E898" s="1"/>
      <c r="F898" s="1"/>
    </row>
    <row r="899" spans="5:6" ht="13.5">
      <c r="E899" s="1"/>
      <c r="F899" s="1"/>
    </row>
    <row r="900" spans="5:6" ht="13.5">
      <c r="E900" s="1"/>
      <c r="F900" s="1"/>
    </row>
    <row r="901" spans="5:6" ht="13.5">
      <c r="E901" s="1"/>
      <c r="F901" s="1"/>
    </row>
    <row r="902" spans="5:6" ht="13.5">
      <c r="E902" s="1"/>
      <c r="F902" s="1"/>
    </row>
    <row r="903" spans="5:6" ht="13.5">
      <c r="E903" s="1"/>
      <c r="F903" s="1"/>
    </row>
    <row r="904" spans="5:6" ht="13.5">
      <c r="E904" s="1"/>
      <c r="F904" s="1"/>
    </row>
    <row r="905" spans="5:6" ht="13.5">
      <c r="E905" s="1"/>
      <c r="F905" s="1"/>
    </row>
    <row r="906" spans="5:6" ht="13.5">
      <c r="E906" s="1"/>
      <c r="F906" s="1"/>
    </row>
    <row r="907" spans="5:6" ht="13.5">
      <c r="E907" s="1"/>
      <c r="F907" s="1"/>
    </row>
    <row r="908" spans="5:6" ht="13.5">
      <c r="E908" s="1"/>
      <c r="F908" s="1"/>
    </row>
    <row r="909" spans="5:6" ht="13.5">
      <c r="E909" s="1"/>
      <c r="F909" s="1"/>
    </row>
    <row r="910" spans="5:6" ht="13.5">
      <c r="E910" s="1"/>
      <c r="F910" s="1"/>
    </row>
    <row r="911" spans="5:6" ht="13.5">
      <c r="E911" s="1"/>
      <c r="F911" s="1"/>
    </row>
    <row r="912" spans="5:6" ht="13.5">
      <c r="E912" s="1"/>
      <c r="F912" s="1"/>
    </row>
    <row r="913" spans="5:6" ht="13.5">
      <c r="E913" s="1"/>
      <c r="F913" s="1"/>
    </row>
    <row r="914" spans="5:6" ht="13.5">
      <c r="E914" s="1"/>
      <c r="F914" s="1"/>
    </row>
    <row r="915" spans="5:6" ht="13.5">
      <c r="E915" s="1"/>
      <c r="F915" s="1"/>
    </row>
    <row r="916" spans="5:6" ht="13.5">
      <c r="E916" s="1"/>
      <c r="F916" s="1"/>
    </row>
    <row r="917" spans="5:6" ht="13.5">
      <c r="E917" s="1"/>
      <c r="F917" s="1"/>
    </row>
    <row r="918" spans="5:6" ht="13.5">
      <c r="E918" s="1"/>
      <c r="F918" s="1"/>
    </row>
    <row r="919" spans="5:6" ht="13.5">
      <c r="E919" s="1"/>
      <c r="F919" s="1"/>
    </row>
    <row r="920" spans="5:6" ht="13.5">
      <c r="E920" s="1"/>
      <c r="F920" s="1"/>
    </row>
    <row r="921" spans="5:6" ht="13.5">
      <c r="E921" s="1"/>
      <c r="F921" s="1"/>
    </row>
    <row r="922" spans="5:6" ht="13.5">
      <c r="E922" s="1"/>
      <c r="F922" s="1"/>
    </row>
    <row r="923" spans="5:6" ht="13.5">
      <c r="E923" s="1"/>
      <c r="F923" s="1"/>
    </row>
    <row r="924" spans="5:6" ht="13.5">
      <c r="E924" s="1"/>
      <c r="F924" s="1"/>
    </row>
    <row r="925" spans="5:6" ht="13.5">
      <c r="E925" s="1"/>
      <c r="F925" s="1"/>
    </row>
    <row r="926" spans="5:6" ht="13.5">
      <c r="E926" s="1"/>
      <c r="F926" s="1"/>
    </row>
    <row r="927" spans="5:6" ht="13.5">
      <c r="E927" s="1"/>
      <c r="F927" s="1"/>
    </row>
    <row r="928" spans="5:6" ht="13.5">
      <c r="E928" s="1"/>
      <c r="F928" s="1"/>
    </row>
    <row r="929" spans="5:6" ht="13.5">
      <c r="E929" s="1"/>
      <c r="F929" s="1"/>
    </row>
    <row r="930" spans="5:6" ht="13.5">
      <c r="E930" s="1"/>
      <c r="F930" s="1"/>
    </row>
    <row r="931" spans="5:6" ht="13.5">
      <c r="E931" s="1"/>
      <c r="F931" s="1"/>
    </row>
    <row r="932" spans="5:6" ht="13.5">
      <c r="E932" s="1"/>
      <c r="F932" s="1"/>
    </row>
    <row r="933" spans="5:6" ht="13.5">
      <c r="E933" s="1"/>
      <c r="F933" s="1"/>
    </row>
    <row r="934" spans="5:6" ht="13.5">
      <c r="E934" s="1"/>
      <c r="F934" s="1"/>
    </row>
    <row r="935" spans="5:6" ht="13.5">
      <c r="E935" s="1"/>
      <c r="F935" s="1"/>
    </row>
    <row r="936" spans="5:6" ht="13.5">
      <c r="E936" s="1"/>
      <c r="F936" s="1"/>
    </row>
    <row r="937" spans="5:6" ht="13.5">
      <c r="E937" s="1"/>
      <c r="F937" s="1"/>
    </row>
    <row r="938" spans="5:6" ht="13.5">
      <c r="E938" s="1"/>
      <c r="F938" s="1"/>
    </row>
    <row r="939" spans="5:6" ht="13.5">
      <c r="E939" s="1"/>
      <c r="F939" s="1"/>
    </row>
    <row r="940" spans="5:6" ht="13.5">
      <c r="E940" s="1"/>
      <c r="F940" s="1"/>
    </row>
    <row r="941" spans="5:6" ht="13.5">
      <c r="E941" s="1"/>
      <c r="F941" s="1"/>
    </row>
    <row r="942" spans="5:6" ht="13.5">
      <c r="E942" s="1"/>
      <c r="F942" s="1"/>
    </row>
    <row r="943" spans="5:6" ht="13.5">
      <c r="E943" s="1"/>
      <c r="F943" s="1"/>
    </row>
    <row r="944" spans="5:6" ht="13.5">
      <c r="E944" s="1"/>
      <c r="F944" s="1"/>
    </row>
    <row r="945" spans="5:6" ht="13.5">
      <c r="E945" s="1"/>
      <c r="F945" s="1"/>
    </row>
    <row r="946" spans="5:6" ht="13.5">
      <c r="E946" s="1"/>
      <c r="F946" s="1"/>
    </row>
    <row r="947" spans="5:6" ht="13.5">
      <c r="E947" s="1"/>
      <c r="F947" s="1"/>
    </row>
    <row r="948" spans="5:6" ht="13.5">
      <c r="E948" s="1"/>
      <c r="F948" s="1"/>
    </row>
    <row r="949" spans="5:6" ht="13.5">
      <c r="E949" s="1"/>
      <c r="F949" s="1"/>
    </row>
    <row r="950" spans="5:6" ht="13.5">
      <c r="E950" s="1"/>
      <c r="F950" s="1"/>
    </row>
    <row r="951" spans="5:6" ht="13.5">
      <c r="E951" s="1"/>
      <c r="F951" s="1"/>
    </row>
    <row r="952" spans="5:6" ht="13.5">
      <c r="E952" s="1"/>
      <c r="F952" s="1"/>
    </row>
    <row r="953" spans="5:6" ht="13.5">
      <c r="E953" s="1"/>
      <c r="F953" s="1"/>
    </row>
    <row r="954" spans="5:6" ht="13.5">
      <c r="E954" s="1"/>
      <c r="F954" s="1"/>
    </row>
    <row r="955" spans="5:6" ht="13.5">
      <c r="E955" s="1"/>
      <c r="F955" s="1"/>
    </row>
    <row r="956" spans="5:6" ht="13.5">
      <c r="E956" s="1"/>
      <c r="F956" s="1"/>
    </row>
    <row r="957" spans="5:6" ht="13.5">
      <c r="E957" s="1"/>
      <c r="F957" s="1"/>
    </row>
    <row r="958" spans="5:6" ht="13.5">
      <c r="E958" s="1"/>
      <c r="F958" s="1"/>
    </row>
    <row r="959" spans="5:6" ht="13.5">
      <c r="E959" s="1"/>
      <c r="F959" s="1"/>
    </row>
    <row r="960" spans="5:6" ht="13.5">
      <c r="E960" s="1"/>
      <c r="F960" s="1"/>
    </row>
    <row r="961" spans="5:6" ht="13.5">
      <c r="E961" s="1"/>
      <c r="F961" s="1"/>
    </row>
    <row r="962" spans="5:6" ht="13.5">
      <c r="E962" s="1"/>
      <c r="F962" s="1"/>
    </row>
    <row r="963" spans="5:6" ht="13.5">
      <c r="E963" s="1"/>
      <c r="F963" s="1"/>
    </row>
    <row r="964" spans="5:6" ht="13.5">
      <c r="E964" s="1"/>
      <c r="F964" s="1"/>
    </row>
    <row r="965" spans="5:6" ht="13.5">
      <c r="E965" s="1"/>
      <c r="F965" s="1"/>
    </row>
    <row r="966" spans="5:6" ht="13.5">
      <c r="E966" s="1"/>
      <c r="F966" s="1"/>
    </row>
    <row r="967" spans="5:6" ht="13.5">
      <c r="E967" s="1"/>
      <c r="F967" s="1"/>
    </row>
    <row r="968" spans="5:6" ht="13.5">
      <c r="E968" s="1"/>
      <c r="F968" s="1"/>
    </row>
    <row r="969" spans="5:6" ht="13.5">
      <c r="E969" s="1"/>
      <c r="F969" s="1"/>
    </row>
    <row r="970" spans="5:6" ht="13.5">
      <c r="E970" s="1"/>
      <c r="F970" s="1"/>
    </row>
    <row r="971" spans="5:6" ht="13.5">
      <c r="E971" s="1"/>
      <c r="F971" s="1"/>
    </row>
    <row r="972" spans="5:6" ht="13.5">
      <c r="E972" s="1"/>
      <c r="F972" s="1"/>
    </row>
    <row r="973" spans="5:6" ht="13.5">
      <c r="E973" s="1"/>
      <c r="F973" s="1"/>
    </row>
    <row r="974" spans="5:6" ht="13.5">
      <c r="E974" s="1"/>
      <c r="F974" s="1"/>
    </row>
    <row r="975" spans="5:6" ht="13.5">
      <c r="E975" s="1"/>
      <c r="F975" s="1"/>
    </row>
    <row r="976" spans="5:6" ht="13.5">
      <c r="E976" s="1"/>
      <c r="F976" s="1"/>
    </row>
    <row r="977" spans="5:6" ht="13.5">
      <c r="E977" s="1"/>
      <c r="F977" s="1"/>
    </row>
    <row r="978" spans="5:6" ht="13.5">
      <c r="E978" s="1"/>
      <c r="F978" s="1"/>
    </row>
    <row r="979" spans="5:6" ht="13.5">
      <c r="E979" s="1"/>
      <c r="F979" s="1"/>
    </row>
    <row r="980" spans="5:6" ht="13.5">
      <c r="E980" s="1"/>
      <c r="F980" s="1"/>
    </row>
    <row r="981" spans="5:6" ht="13.5">
      <c r="E981" s="1"/>
      <c r="F981" s="1"/>
    </row>
    <row r="982" spans="5:6" ht="13.5">
      <c r="E982" s="1"/>
      <c r="F982" s="1"/>
    </row>
    <row r="983" spans="5:6" ht="13.5">
      <c r="E983" s="1"/>
      <c r="F983" s="1"/>
    </row>
    <row r="984" spans="5:6" ht="13.5">
      <c r="E984" s="1"/>
      <c r="F984" s="1"/>
    </row>
    <row r="985" spans="5:6" ht="13.5">
      <c r="E985" s="1"/>
      <c r="F985" s="1"/>
    </row>
    <row r="986" spans="5:6" ht="13.5">
      <c r="E986" s="1"/>
      <c r="F986" s="1"/>
    </row>
    <row r="987" spans="5:6" ht="13.5">
      <c r="E987" s="1"/>
      <c r="F987" s="1"/>
    </row>
    <row r="988" spans="5:6" ht="13.5">
      <c r="E988" s="1"/>
      <c r="F988" s="1"/>
    </row>
    <row r="989" spans="5:6" ht="13.5">
      <c r="E989" s="1"/>
      <c r="F989" s="1"/>
    </row>
    <row r="990" spans="5:6" ht="13.5">
      <c r="E990" s="1"/>
      <c r="F990" s="1"/>
    </row>
    <row r="991" spans="5:6" ht="13.5">
      <c r="E991" s="1"/>
      <c r="F991" s="1"/>
    </row>
    <row r="992" spans="5:6" ht="13.5">
      <c r="E992" s="1"/>
      <c r="F992" s="1"/>
    </row>
    <row r="993" spans="5:6" ht="13.5">
      <c r="E993" s="1"/>
      <c r="F993" s="1"/>
    </row>
    <row r="994" spans="5:6" ht="13.5">
      <c r="E994" s="1"/>
      <c r="F994" s="1"/>
    </row>
    <row r="995" spans="5:6" ht="13.5">
      <c r="E995" s="1"/>
      <c r="F995" s="1"/>
    </row>
    <row r="996" spans="5:6" ht="13.5">
      <c r="E996" s="1"/>
      <c r="F996" s="1"/>
    </row>
    <row r="997" spans="5:6" ht="13.5">
      <c r="E997" s="1"/>
      <c r="F997" s="1"/>
    </row>
    <row r="998" spans="5:6" ht="13.5">
      <c r="E998" s="1"/>
      <c r="F998" s="1"/>
    </row>
    <row r="999" spans="5:6" ht="13.5">
      <c r="E999" s="1"/>
      <c r="F999" s="1"/>
    </row>
    <row r="1000" spans="5:6" ht="13.5">
      <c r="E1000" s="1"/>
      <c r="F1000" s="1"/>
    </row>
    <row r="1001" spans="5:6" ht="13.5">
      <c r="E1001" s="1"/>
      <c r="F1001" s="1"/>
    </row>
    <row r="1002" spans="5:6" ht="13.5">
      <c r="E1002" s="1"/>
      <c r="F1002" s="1"/>
    </row>
    <row r="1003" spans="5:6" ht="13.5">
      <c r="E1003" s="1"/>
      <c r="F1003" s="1"/>
    </row>
    <row r="1004" spans="5:6" ht="13.5">
      <c r="E1004" s="1"/>
      <c r="F1004" s="1"/>
    </row>
    <row r="1005" spans="5:6" ht="13.5">
      <c r="E1005" s="1"/>
      <c r="F1005" s="1"/>
    </row>
    <row r="1006" spans="5:6" ht="13.5">
      <c r="E1006" s="1"/>
      <c r="F1006" s="1"/>
    </row>
    <row r="1007" spans="5:6" ht="13.5">
      <c r="E1007" s="1"/>
      <c r="F1007" s="1"/>
    </row>
    <row r="1008" spans="5:6" ht="13.5">
      <c r="E1008" s="1"/>
      <c r="F1008" s="1"/>
    </row>
    <row r="1009" spans="5:6" ht="13.5">
      <c r="E1009" s="1"/>
      <c r="F1009" s="1"/>
    </row>
    <row r="1010" spans="5:6" ht="13.5">
      <c r="E1010" s="1"/>
      <c r="F1010" s="1"/>
    </row>
    <row r="1011" spans="5:6" ht="13.5">
      <c r="E1011" s="1"/>
      <c r="F1011" s="1"/>
    </row>
    <row r="1012" spans="5:6" ht="13.5">
      <c r="E1012" s="1"/>
      <c r="F1012" s="1"/>
    </row>
    <row r="1013" spans="5:6" ht="13.5">
      <c r="E1013" s="1"/>
      <c r="F1013" s="1"/>
    </row>
    <row r="1014" spans="5:6" ht="13.5">
      <c r="E1014" s="1"/>
      <c r="F1014" s="1"/>
    </row>
    <row r="1015" spans="5:6" ht="13.5">
      <c r="E1015" s="1"/>
      <c r="F1015" s="1"/>
    </row>
    <row r="1016" spans="5:6" ht="13.5">
      <c r="E1016" s="1"/>
      <c r="F1016" s="1"/>
    </row>
    <row r="1017" spans="5:6" ht="13.5">
      <c r="E1017" s="1"/>
      <c r="F1017" s="1"/>
    </row>
    <row r="1018" spans="5:6" ht="13.5">
      <c r="E1018" s="1"/>
      <c r="F1018" s="1"/>
    </row>
    <row r="1019" spans="5:6" ht="13.5">
      <c r="E1019" s="1"/>
      <c r="F1019" s="1"/>
    </row>
    <row r="1020" spans="5:6" ht="13.5">
      <c r="E1020" s="1"/>
      <c r="F1020" s="1"/>
    </row>
    <row r="1021" spans="5:6" ht="13.5">
      <c r="E1021" s="1"/>
      <c r="F1021" s="1"/>
    </row>
    <row r="1022" spans="5:6" ht="13.5">
      <c r="E1022" s="1"/>
      <c r="F1022" s="1"/>
    </row>
    <row r="1023" spans="5:6" ht="13.5">
      <c r="E1023" s="1"/>
      <c r="F1023" s="1"/>
    </row>
    <row r="1024" spans="5:6" ht="13.5">
      <c r="E1024" s="1"/>
      <c r="F1024" s="1"/>
    </row>
    <row r="1025" spans="5:6" ht="13.5">
      <c r="E1025" s="1"/>
      <c r="F1025" s="1"/>
    </row>
    <row r="1026" spans="5:6" ht="13.5">
      <c r="E1026" s="1"/>
      <c r="F1026" s="1"/>
    </row>
    <row r="1027" spans="5:6" ht="13.5">
      <c r="E1027" s="1"/>
      <c r="F1027" s="1"/>
    </row>
    <row r="1028" spans="5:6" ht="13.5">
      <c r="E1028" s="1"/>
      <c r="F1028" s="1"/>
    </row>
    <row r="1029" spans="5:6" ht="13.5">
      <c r="E1029" s="1"/>
      <c r="F1029" s="1"/>
    </row>
    <row r="1030" spans="5:6" ht="13.5">
      <c r="E1030" s="1"/>
      <c r="F1030" s="1"/>
    </row>
    <row r="1031" spans="5:6" ht="13.5">
      <c r="E1031" s="1"/>
      <c r="F1031" s="1"/>
    </row>
    <row r="1032" spans="5:6" ht="13.5">
      <c r="E1032" s="1"/>
      <c r="F1032" s="1"/>
    </row>
    <row r="1033" spans="5:6" ht="13.5">
      <c r="E1033" s="1"/>
      <c r="F1033" s="1"/>
    </row>
    <row r="1034" spans="5:6" ht="13.5">
      <c r="E1034" s="1"/>
      <c r="F1034" s="1"/>
    </row>
    <row r="1035" spans="5:6" ht="13.5">
      <c r="E1035" s="1"/>
      <c r="F1035" s="1"/>
    </row>
    <row r="1036" spans="5:6" ht="13.5">
      <c r="E1036" s="1"/>
      <c r="F1036" s="1"/>
    </row>
    <row r="1037" spans="5:6" ht="13.5">
      <c r="E1037" s="1"/>
      <c r="F1037" s="1"/>
    </row>
    <row r="1038" spans="5:6" ht="13.5">
      <c r="E1038" s="1"/>
      <c r="F1038" s="1"/>
    </row>
    <row r="1039" spans="5:6" ht="13.5">
      <c r="E1039" s="1"/>
      <c r="F1039" s="1"/>
    </row>
    <row r="1040" spans="5:6" ht="13.5">
      <c r="E1040" s="1"/>
      <c r="F1040" s="1"/>
    </row>
    <row r="1041" spans="5:6" ht="13.5">
      <c r="E1041" s="1"/>
      <c r="F1041" s="1"/>
    </row>
    <row r="1042" spans="5:6" ht="13.5">
      <c r="E1042" s="1"/>
      <c r="F1042" s="1"/>
    </row>
    <row r="1043" spans="5:6" ht="13.5">
      <c r="E1043" s="1"/>
      <c r="F1043" s="1"/>
    </row>
    <row r="1044" spans="5:6" ht="13.5">
      <c r="E1044" s="1"/>
      <c r="F1044" s="1"/>
    </row>
    <row r="1045" spans="5:6" ht="13.5">
      <c r="E1045" s="1"/>
      <c r="F1045" s="1"/>
    </row>
    <row r="1046" spans="5:6" ht="13.5">
      <c r="E1046" s="1"/>
      <c r="F1046" s="1"/>
    </row>
    <row r="1047" spans="5:6" ht="13.5">
      <c r="E1047" s="1"/>
      <c r="F1047" s="1"/>
    </row>
    <row r="1048" spans="5:6" ht="13.5">
      <c r="E1048" s="1"/>
      <c r="F1048" s="1"/>
    </row>
    <row r="1049" spans="5:6" ht="13.5">
      <c r="E1049" s="1"/>
      <c r="F1049" s="1"/>
    </row>
    <row r="1050" spans="5:6" ht="13.5">
      <c r="E1050" s="1"/>
      <c r="F1050" s="1"/>
    </row>
    <row r="1051" spans="5:6" ht="13.5">
      <c r="E1051" s="1"/>
      <c r="F1051" s="1"/>
    </row>
    <row r="1052" spans="5:6" ht="13.5">
      <c r="E1052" s="1"/>
      <c r="F1052" s="1"/>
    </row>
    <row r="1053" spans="5:6" ht="13.5">
      <c r="E1053" s="1"/>
      <c r="F1053" s="1"/>
    </row>
    <row r="1054" spans="5:6" ht="13.5">
      <c r="E1054" s="1"/>
      <c r="F1054" s="1"/>
    </row>
    <row r="1055" spans="5:6" ht="13.5">
      <c r="E1055" s="1"/>
      <c r="F1055" s="1"/>
    </row>
    <row r="1056" spans="5:6" ht="13.5">
      <c r="E1056" s="1"/>
      <c r="F1056" s="1"/>
    </row>
    <row r="1057" spans="5:6" ht="13.5">
      <c r="E1057" s="1"/>
      <c r="F1057" s="1"/>
    </row>
    <row r="1058" spans="5:6" ht="13.5">
      <c r="E1058" s="1"/>
      <c r="F1058" s="1"/>
    </row>
    <row r="1059" spans="5:6" ht="13.5">
      <c r="E1059" s="1"/>
      <c r="F1059" s="1"/>
    </row>
    <row r="1060" spans="5:6" ht="13.5">
      <c r="E1060" s="1"/>
      <c r="F1060" s="1"/>
    </row>
    <row r="1061" spans="5:6" ht="13.5">
      <c r="E1061" s="1"/>
      <c r="F1061" s="1"/>
    </row>
    <row r="1062" spans="5:6" ht="13.5">
      <c r="E1062" s="1"/>
      <c r="F1062" s="1"/>
    </row>
    <row r="1063" spans="5:6" ht="13.5">
      <c r="E1063" s="1"/>
      <c r="F1063" s="1"/>
    </row>
    <row r="1064" spans="5:6" ht="13.5">
      <c r="E1064" s="1"/>
      <c r="F1064" s="1"/>
    </row>
    <row r="1065" spans="5:6" ht="13.5">
      <c r="E1065" s="1"/>
      <c r="F1065" s="1"/>
    </row>
    <row r="1066" spans="5:6" ht="13.5">
      <c r="E1066" s="1"/>
      <c r="F1066" s="1"/>
    </row>
    <row r="1067" spans="5:6" ht="13.5">
      <c r="E1067" s="1"/>
      <c r="F1067" s="1"/>
    </row>
    <row r="1068" spans="5:6" ht="13.5">
      <c r="E1068" s="1"/>
      <c r="F1068" s="1"/>
    </row>
    <row r="1069" spans="5:6" ht="13.5">
      <c r="E1069" s="1"/>
      <c r="F1069" s="1"/>
    </row>
    <row r="1070" spans="5:6" ht="13.5">
      <c r="E1070" s="1"/>
      <c r="F1070" s="1"/>
    </row>
    <row r="1071" spans="5:6" ht="13.5">
      <c r="E1071" s="1"/>
      <c r="F1071" s="1"/>
    </row>
    <row r="1072" spans="5:6" ht="13.5">
      <c r="E1072" s="1"/>
      <c r="F1072" s="1"/>
    </row>
    <row r="1073" spans="5:6" ht="13.5">
      <c r="E1073" s="1"/>
      <c r="F1073" s="1"/>
    </row>
    <row r="1074" spans="5:6" ht="13.5">
      <c r="E1074" s="1"/>
      <c r="F1074" s="1"/>
    </row>
    <row r="1075" spans="5:6" ht="13.5">
      <c r="E1075" s="1"/>
      <c r="F1075" s="1"/>
    </row>
    <row r="1076" spans="5:6" ht="13.5">
      <c r="E1076" s="1"/>
      <c r="F1076" s="1"/>
    </row>
    <row r="1077" spans="5:6" ht="13.5">
      <c r="E1077" s="1"/>
      <c r="F1077" s="1"/>
    </row>
    <row r="1078" spans="5:6" ht="13.5">
      <c r="E1078" s="1"/>
      <c r="F1078" s="1"/>
    </row>
    <row r="1079" spans="5:6" ht="13.5">
      <c r="E1079" s="1"/>
      <c r="F1079" s="1"/>
    </row>
    <row r="1080" spans="5:6" ht="13.5">
      <c r="E1080" s="1"/>
      <c r="F1080" s="1"/>
    </row>
    <row r="1081" spans="5:6" ht="13.5">
      <c r="E1081" s="1"/>
      <c r="F1081" s="1"/>
    </row>
    <row r="1082" spans="5:6" ht="13.5">
      <c r="E1082" s="1"/>
      <c r="F1082" s="1"/>
    </row>
    <row r="1083" spans="5:6" ht="13.5">
      <c r="E1083" s="1"/>
      <c r="F1083" s="1"/>
    </row>
    <row r="1084" spans="5:6" ht="13.5">
      <c r="E1084" s="1"/>
      <c r="F1084" s="1"/>
    </row>
    <row r="1085" spans="5:6" ht="13.5">
      <c r="E1085" s="1"/>
      <c r="F1085" s="1"/>
    </row>
    <row r="1086" spans="5:6" ht="13.5">
      <c r="E1086" s="1"/>
      <c r="F1086" s="1"/>
    </row>
    <row r="1087" spans="5:6" ht="13.5">
      <c r="E1087" s="1"/>
      <c r="F1087" s="1"/>
    </row>
    <row r="1088" spans="5:6" ht="13.5">
      <c r="E1088" s="1"/>
      <c r="F1088" s="1"/>
    </row>
    <row r="1089" spans="5:6" ht="13.5">
      <c r="E1089" s="1"/>
      <c r="F1089" s="1"/>
    </row>
    <row r="1090" spans="5:6" ht="13.5">
      <c r="E1090" s="1"/>
      <c r="F1090" s="1"/>
    </row>
    <row r="1091" spans="5:6" ht="13.5">
      <c r="E1091" s="1"/>
      <c r="F1091" s="1"/>
    </row>
    <row r="1092" spans="5:6" ht="13.5">
      <c r="E1092" s="1"/>
      <c r="F1092" s="1"/>
    </row>
    <row r="1093" spans="5:6" ht="13.5">
      <c r="E1093" s="1"/>
      <c r="F1093" s="1"/>
    </row>
    <row r="1094" spans="5:6" ht="13.5">
      <c r="E1094" s="1"/>
      <c r="F1094" s="1"/>
    </row>
    <row r="1095" spans="5:6" ht="13.5">
      <c r="E1095" s="1"/>
      <c r="F1095" s="1"/>
    </row>
    <row r="1096" spans="5:6" ht="13.5">
      <c r="E1096" s="1"/>
      <c r="F1096" s="1"/>
    </row>
    <row r="1097" spans="5:6" ht="13.5">
      <c r="E1097" s="1"/>
      <c r="F1097" s="1"/>
    </row>
    <row r="1098" spans="5:6" ht="13.5">
      <c r="E1098" s="1"/>
      <c r="F1098" s="1"/>
    </row>
    <row r="1099" spans="5:6" ht="13.5">
      <c r="E1099" s="1"/>
      <c r="F1099" s="1"/>
    </row>
    <row r="1100" spans="5:6" ht="13.5">
      <c r="E1100" s="1"/>
      <c r="F1100" s="1"/>
    </row>
    <row r="1101" spans="5:6" ht="13.5">
      <c r="E1101" s="1"/>
      <c r="F1101" s="1"/>
    </row>
    <row r="1102" spans="5:6" ht="13.5">
      <c r="E1102" s="1"/>
      <c r="F1102" s="1"/>
    </row>
    <row r="1103" spans="5:6" ht="13.5">
      <c r="E1103" s="1"/>
      <c r="F1103" s="1"/>
    </row>
    <row r="1104" spans="5:6" ht="13.5">
      <c r="E1104" s="1"/>
      <c r="F1104" s="1"/>
    </row>
    <row r="1105" spans="5:6" ht="13.5">
      <c r="E1105" s="1"/>
      <c r="F1105" s="1"/>
    </row>
    <row r="1106" spans="5:6" ht="13.5">
      <c r="E1106" s="1"/>
      <c r="F1106" s="1"/>
    </row>
    <row r="1107" spans="5:6" ht="13.5">
      <c r="E1107" s="1"/>
      <c r="F1107" s="1"/>
    </row>
    <row r="1108" spans="5:6" ht="13.5">
      <c r="E1108" s="1"/>
      <c r="F1108" s="1"/>
    </row>
    <row r="1109" spans="5:6" ht="13.5">
      <c r="E1109" s="1"/>
      <c r="F1109" s="1"/>
    </row>
    <row r="1110" spans="5:6" ht="13.5">
      <c r="E1110" s="1"/>
      <c r="F1110" s="1"/>
    </row>
    <row r="1111" spans="5:6" ht="13.5">
      <c r="E1111" s="1"/>
      <c r="F1111" s="1"/>
    </row>
    <row r="1112" spans="5:6" ht="13.5">
      <c r="E1112" s="1"/>
      <c r="F1112" s="1"/>
    </row>
    <row r="1113" spans="5:6" ht="13.5">
      <c r="E1113" s="1"/>
      <c r="F1113" s="1"/>
    </row>
    <row r="1114" spans="5:6" ht="13.5">
      <c r="E1114" s="1"/>
      <c r="F1114" s="1"/>
    </row>
    <row r="1115" spans="5:6" ht="13.5">
      <c r="E1115" s="1"/>
      <c r="F1115" s="1"/>
    </row>
    <row r="1116" spans="5:6" ht="13.5">
      <c r="E1116" s="1"/>
      <c r="F1116" s="1"/>
    </row>
    <row r="1117" spans="5:6" ht="13.5">
      <c r="E1117" s="1"/>
      <c r="F1117" s="1"/>
    </row>
    <row r="1118" spans="5:6" ht="13.5">
      <c r="E1118" s="1"/>
      <c r="F1118" s="1"/>
    </row>
    <row r="1119" spans="5:6" ht="13.5">
      <c r="E1119" s="1"/>
      <c r="F1119" s="1"/>
    </row>
    <row r="1120" spans="5:6" ht="13.5">
      <c r="E1120" s="1"/>
      <c r="F1120" s="1"/>
    </row>
    <row r="1121" spans="5:6" ht="13.5">
      <c r="E1121" s="1"/>
      <c r="F1121" s="1"/>
    </row>
    <row r="1122" spans="5:6" ht="13.5">
      <c r="E1122" s="1"/>
      <c r="F1122" s="1"/>
    </row>
    <row r="1123" spans="5:6" ht="13.5">
      <c r="E1123" s="1"/>
      <c r="F1123" s="1"/>
    </row>
    <row r="1124" spans="5:6" ht="13.5">
      <c r="E1124" s="1"/>
      <c r="F1124" s="1"/>
    </row>
    <row r="1125" spans="5:6" ht="13.5">
      <c r="E1125" s="1"/>
      <c r="F1125" s="1"/>
    </row>
    <row r="1126" spans="5:6" ht="13.5">
      <c r="E1126" s="1"/>
      <c r="F1126" s="1"/>
    </row>
    <row r="1127" spans="5:6" ht="13.5">
      <c r="E1127" s="1"/>
      <c r="F1127" s="1"/>
    </row>
    <row r="1128" spans="5:6" ht="13.5">
      <c r="E1128" s="1"/>
      <c r="F1128" s="1"/>
    </row>
    <row r="1129" spans="5:6" ht="13.5">
      <c r="E1129" s="1"/>
      <c r="F1129" s="1"/>
    </row>
    <row r="1130" spans="5:6" ht="13.5">
      <c r="E1130" s="1"/>
      <c r="F1130" s="1"/>
    </row>
    <row r="1131" spans="5:6" ht="13.5">
      <c r="E1131" s="1"/>
      <c r="F1131" s="1"/>
    </row>
    <row r="1132" spans="5:6" ht="13.5">
      <c r="E1132" s="1"/>
      <c r="F1132" s="1"/>
    </row>
    <row r="1133" spans="5:6" ht="13.5">
      <c r="E1133" s="1"/>
      <c r="F1133" s="1"/>
    </row>
    <row r="1134" spans="5:6" ht="13.5">
      <c r="E1134" s="1"/>
      <c r="F1134" s="1"/>
    </row>
    <row r="1135" spans="5:6" ht="13.5">
      <c r="E1135" s="1"/>
      <c r="F1135" s="1"/>
    </row>
    <row r="1136" spans="5:6" ht="13.5">
      <c r="E1136" s="1"/>
      <c r="F1136" s="1"/>
    </row>
    <row r="1137" spans="5:6" ht="13.5">
      <c r="E1137" s="1"/>
      <c r="F1137" s="1"/>
    </row>
    <row r="1138" spans="5:6" ht="13.5">
      <c r="E1138" s="1"/>
      <c r="F1138" s="1"/>
    </row>
    <row r="1139" spans="5:6" ht="13.5">
      <c r="E1139" s="1"/>
      <c r="F1139" s="1"/>
    </row>
    <row r="1140" spans="5:6" ht="13.5">
      <c r="E1140" s="1"/>
      <c r="F1140" s="1"/>
    </row>
    <row r="1141" spans="5:6" ht="13.5">
      <c r="E1141" s="1"/>
      <c r="F1141" s="1"/>
    </row>
    <row r="1142" spans="5:6" ht="13.5">
      <c r="E1142" s="1"/>
      <c r="F1142" s="1"/>
    </row>
    <row r="1143" spans="5:6" ht="13.5">
      <c r="E1143" s="1"/>
      <c r="F1143" s="1"/>
    </row>
    <row r="1144" spans="5:6" ht="13.5">
      <c r="E1144" s="1"/>
      <c r="F1144" s="1"/>
    </row>
    <row r="1145" spans="5:6" ht="13.5">
      <c r="E1145" s="1"/>
      <c r="F1145" s="1"/>
    </row>
    <row r="1146" spans="5:6" ht="13.5">
      <c r="E1146" s="1"/>
      <c r="F1146" s="1"/>
    </row>
    <row r="1147" spans="5:6" ht="13.5">
      <c r="E1147" s="1"/>
      <c r="F1147" s="1"/>
    </row>
    <row r="1148" spans="5:6" ht="13.5">
      <c r="E1148" s="1"/>
      <c r="F1148" s="1"/>
    </row>
    <row r="1149" spans="5:6" ht="13.5">
      <c r="E1149" s="1"/>
      <c r="F1149" s="1"/>
    </row>
    <row r="1150" spans="5:6" ht="13.5">
      <c r="E1150" s="1"/>
      <c r="F1150" s="1"/>
    </row>
    <row r="1151" spans="5:6" ht="13.5">
      <c r="E1151" s="1"/>
      <c r="F1151" s="1"/>
    </row>
    <row r="1152" spans="5:6" ht="13.5">
      <c r="E1152" s="1"/>
      <c r="F1152" s="1"/>
    </row>
    <row r="1153" spans="5:6" ht="13.5">
      <c r="E1153" s="1"/>
      <c r="F1153" s="1"/>
    </row>
    <row r="1154" spans="5:6" ht="13.5">
      <c r="E1154" s="1"/>
      <c r="F1154" s="1"/>
    </row>
    <row r="1155" spans="5:6" ht="13.5">
      <c r="E1155" s="1"/>
      <c r="F1155" s="1"/>
    </row>
    <row r="1156" spans="5:6" ht="13.5">
      <c r="E1156" s="1"/>
      <c r="F1156" s="1"/>
    </row>
    <row r="1157" spans="5:6" ht="13.5">
      <c r="E1157" s="1"/>
      <c r="F1157" s="1"/>
    </row>
    <row r="1158" spans="5:6" ht="13.5">
      <c r="E1158" s="1"/>
      <c r="F1158" s="1"/>
    </row>
    <row r="1159" spans="5:6" ht="13.5">
      <c r="E1159" s="1"/>
      <c r="F1159" s="1"/>
    </row>
    <row r="1160" spans="5:6" ht="13.5">
      <c r="E1160" s="1"/>
      <c r="F1160" s="1"/>
    </row>
    <row r="1161" spans="5:6" ht="13.5">
      <c r="E1161" s="1"/>
      <c r="F1161" s="1"/>
    </row>
    <row r="1162" spans="5:6" ht="13.5">
      <c r="E1162" s="1"/>
      <c r="F1162" s="1"/>
    </row>
    <row r="1163" spans="5:6" ht="13.5">
      <c r="E1163" s="1"/>
      <c r="F1163" s="1"/>
    </row>
    <row r="1164" spans="5:6" ht="13.5">
      <c r="E1164" s="1"/>
      <c r="F1164" s="1"/>
    </row>
    <row r="1165" spans="5:6" ht="13.5">
      <c r="E1165" s="1"/>
      <c r="F1165" s="1"/>
    </row>
    <row r="1166" spans="5:6" ht="13.5">
      <c r="E1166" s="1"/>
      <c r="F1166" s="1"/>
    </row>
    <row r="1167" spans="5:6" ht="13.5">
      <c r="E1167" s="1"/>
      <c r="F1167" s="1"/>
    </row>
    <row r="1168" spans="5:6" ht="13.5">
      <c r="E1168" s="1"/>
      <c r="F1168" s="1"/>
    </row>
    <row r="1169" spans="5:6" ht="13.5">
      <c r="E1169" s="1"/>
      <c r="F1169" s="1"/>
    </row>
    <row r="1170" spans="5:6" ht="13.5">
      <c r="E1170" s="1"/>
      <c r="F1170" s="1"/>
    </row>
    <row r="1171" spans="5:6" ht="13.5">
      <c r="E1171" s="1"/>
      <c r="F1171" s="1"/>
    </row>
    <row r="1172" spans="5:6" ht="13.5">
      <c r="E1172" s="1"/>
      <c r="F1172" s="1"/>
    </row>
    <row r="1173" spans="5:6" ht="13.5">
      <c r="E1173" s="1"/>
      <c r="F1173" s="1"/>
    </row>
    <row r="1174" spans="5:6" ht="13.5">
      <c r="E1174" s="1"/>
      <c r="F1174" s="1"/>
    </row>
    <row r="1175" spans="5:6" ht="13.5">
      <c r="E1175" s="1"/>
      <c r="F1175" s="1"/>
    </row>
    <row r="1176" spans="5:6" ht="13.5">
      <c r="E1176" s="1"/>
      <c r="F1176" s="1"/>
    </row>
    <row r="1177" spans="5:6" ht="13.5">
      <c r="E1177" s="1"/>
      <c r="F1177" s="1"/>
    </row>
    <row r="1178" spans="5:6" ht="13.5">
      <c r="E1178" s="1"/>
      <c r="F1178" s="1"/>
    </row>
    <row r="1179" spans="5:6" ht="13.5">
      <c r="E1179" s="1"/>
      <c r="F1179" s="1"/>
    </row>
    <row r="1180" spans="5:6" ht="13.5">
      <c r="E1180" s="1"/>
      <c r="F1180" s="1"/>
    </row>
    <row r="1181" spans="5:6" ht="13.5">
      <c r="E1181" s="1"/>
      <c r="F1181" s="1"/>
    </row>
    <row r="1182" spans="5:6" ht="13.5">
      <c r="E1182" s="1"/>
      <c r="F1182" s="1"/>
    </row>
    <row r="1183" spans="5:6" ht="13.5">
      <c r="E1183" s="1"/>
      <c r="F1183" s="1"/>
    </row>
    <row r="1184" spans="5:6" ht="13.5">
      <c r="E1184" s="1"/>
      <c r="F1184" s="1"/>
    </row>
    <row r="1185" spans="5:6" ht="13.5">
      <c r="E1185" s="1"/>
      <c r="F1185" s="1"/>
    </row>
    <row r="1186" spans="5:6" ht="13.5">
      <c r="E1186" s="1"/>
      <c r="F1186" s="1"/>
    </row>
    <row r="1187" spans="5:6" ht="13.5">
      <c r="E1187" s="1"/>
      <c r="F1187" s="1"/>
    </row>
    <row r="1188" spans="5:6" ht="13.5">
      <c r="E1188" s="1"/>
      <c r="F1188" s="1"/>
    </row>
    <row r="1189" spans="5:6" ht="13.5">
      <c r="E1189" s="1"/>
      <c r="F1189" s="1"/>
    </row>
    <row r="1190" spans="5:6" ht="13.5">
      <c r="E1190" s="1"/>
      <c r="F1190" s="1"/>
    </row>
    <row r="1191" spans="5:6" ht="13.5">
      <c r="E1191" s="1"/>
      <c r="F1191" s="1"/>
    </row>
    <row r="1192" spans="5:6" ht="13.5">
      <c r="E1192" s="1"/>
      <c r="F1192" s="1"/>
    </row>
    <row r="1193" spans="5:6" ht="13.5">
      <c r="E1193" s="1"/>
      <c r="F1193" s="1"/>
    </row>
    <row r="1194" spans="5:6" ht="13.5">
      <c r="E1194" s="1"/>
      <c r="F1194" s="1"/>
    </row>
    <row r="1195" spans="5:6" ht="13.5">
      <c r="E1195" s="1"/>
      <c r="F1195" s="1"/>
    </row>
    <row r="1196" spans="5:6" ht="13.5">
      <c r="E1196" s="1"/>
      <c r="F1196" s="1"/>
    </row>
    <row r="1197" spans="5:6" ht="13.5">
      <c r="E1197" s="1"/>
      <c r="F1197" s="1"/>
    </row>
    <row r="1198" spans="5:6" ht="13.5">
      <c r="E1198" s="1"/>
      <c r="F1198" s="1"/>
    </row>
    <row r="1199" spans="5:6" ht="13.5">
      <c r="E1199" s="1"/>
      <c r="F1199" s="1"/>
    </row>
    <row r="1200" spans="5:6" ht="13.5">
      <c r="E1200" s="1"/>
      <c r="F1200" s="1"/>
    </row>
    <row r="1201" spans="5:6" ht="13.5">
      <c r="E1201" s="1"/>
      <c r="F1201" s="1"/>
    </row>
    <row r="1202" spans="5:6" ht="13.5">
      <c r="E1202" s="1"/>
      <c r="F1202" s="1"/>
    </row>
    <row r="1203" spans="5:6" ht="13.5">
      <c r="E1203" s="1"/>
      <c r="F1203" s="1"/>
    </row>
    <row r="1204" spans="5:6" ht="13.5">
      <c r="E1204" s="1"/>
      <c r="F1204" s="1"/>
    </row>
    <row r="1205" spans="5:6" ht="13.5">
      <c r="E1205" s="1"/>
      <c r="F1205" s="1"/>
    </row>
    <row r="1206" spans="5:6" ht="13.5">
      <c r="E1206" s="1"/>
      <c r="F1206" s="1"/>
    </row>
    <row r="1207" spans="5:6" ht="13.5">
      <c r="E1207" s="1"/>
      <c r="F1207" s="1"/>
    </row>
    <row r="1208" spans="5:6" ht="13.5">
      <c r="E1208" s="1"/>
      <c r="F1208" s="1"/>
    </row>
    <row r="1209" spans="5:6" ht="13.5">
      <c r="E1209" s="1"/>
      <c r="F1209" s="1"/>
    </row>
    <row r="1210" spans="5:6" ht="13.5">
      <c r="E1210" s="1"/>
      <c r="F1210" s="1"/>
    </row>
    <row r="1211" spans="5:6" ht="13.5">
      <c r="E1211" s="1"/>
      <c r="F1211" s="1"/>
    </row>
    <row r="1212" spans="5:6" ht="13.5">
      <c r="E1212" s="1"/>
      <c r="F1212" s="1"/>
    </row>
    <row r="1213" spans="5:6" ht="13.5">
      <c r="E1213" s="1"/>
      <c r="F1213" s="1"/>
    </row>
    <row r="1214" spans="5:6" ht="13.5">
      <c r="E1214" s="1"/>
      <c r="F1214" s="1"/>
    </row>
    <row r="1215" spans="5:6" ht="13.5">
      <c r="E1215" s="1"/>
      <c r="F1215" s="1"/>
    </row>
    <row r="1216" spans="5:6" ht="13.5">
      <c r="E1216" s="1"/>
      <c r="F1216" s="1"/>
    </row>
    <row r="1217" spans="5:6" ht="13.5">
      <c r="E1217" s="1"/>
      <c r="F1217" s="1"/>
    </row>
    <row r="1218" spans="5:6" ht="13.5">
      <c r="E1218" s="1"/>
      <c r="F1218" s="1"/>
    </row>
    <row r="1219" spans="5:6" ht="13.5">
      <c r="E1219" s="1"/>
      <c r="F1219" s="1"/>
    </row>
    <row r="1220" spans="5:6" ht="13.5">
      <c r="E1220" s="1"/>
      <c r="F1220" s="1"/>
    </row>
    <row r="1221" spans="5:6" ht="13.5">
      <c r="E1221" s="1"/>
      <c r="F1221" s="1"/>
    </row>
    <row r="1222" spans="5:6" ht="13.5">
      <c r="E1222" s="1"/>
      <c r="F1222" s="1"/>
    </row>
    <row r="1223" spans="5:6" ht="13.5">
      <c r="E1223" s="1"/>
      <c r="F1223" s="1"/>
    </row>
    <row r="1224" spans="5:6" ht="13.5">
      <c r="E1224" s="1"/>
      <c r="F1224" s="1"/>
    </row>
    <row r="1225" spans="5:6" ht="13.5">
      <c r="E1225" s="1"/>
      <c r="F1225" s="1"/>
    </row>
    <row r="1226" spans="5:6" ht="13.5">
      <c r="E1226" s="1"/>
      <c r="F1226" s="1"/>
    </row>
    <row r="1227" spans="5:6" ht="13.5">
      <c r="E1227" s="1"/>
      <c r="F1227" s="1"/>
    </row>
    <row r="1228" spans="5:6" ht="13.5">
      <c r="E1228" s="1"/>
      <c r="F1228" s="1"/>
    </row>
    <row r="1229" spans="5:6" ht="13.5">
      <c r="E1229" s="1"/>
      <c r="F1229" s="1"/>
    </row>
    <row r="1230" spans="5:6" ht="13.5">
      <c r="E1230" s="1"/>
      <c r="F1230" s="1"/>
    </row>
    <row r="1231" spans="5:6" ht="13.5">
      <c r="E1231" s="1"/>
      <c r="F1231" s="1"/>
    </row>
    <row r="1232" spans="5:6" ht="13.5">
      <c r="E1232" s="1"/>
      <c r="F1232" s="1"/>
    </row>
    <row r="1233" spans="5:6" ht="13.5">
      <c r="E1233" s="1"/>
      <c r="F1233" s="1"/>
    </row>
    <row r="1234" spans="5:6" ht="13.5">
      <c r="E1234" s="1"/>
      <c r="F1234" s="1"/>
    </row>
    <row r="1235" spans="5:6" ht="13.5">
      <c r="E1235" s="1"/>
      <c r="F1235" s="1"/>
    </row>
    <row r="1236" spans="5:6" ht="13.5">
      <c r="E1236" s="1"/>
      <c r="F1236" s="1"/>
    </row>
    <row r="1237" spans="5:6" ht="13.5">
      <c r="E1237" s="1"/>
      <c r="F1237" s="1"/>
    </row>
    <row r="1238" spans="5:6" ht="13.5">
      <c r="E1238" s="1"/>
      <c r="F1238" s="1"/>
    </row>
    <row r="1239" spans="5:6" ht="13.5">
      <c r="E1239" s="1"/>
      <c r="F1239" s="1"/>
    </row>
    <row r="1240" spans="5:6" ht="13.5">
      <c r="E1240" s="1"/>
      <c r="F1240" s="1"/>
    </row>
    <row r="1241" spans="5:6" ht="13.5">
      <c r="E1241" s="1"/>
      <c r="F1241" s="1"/>
    </row>
    <row r="1242" spans="5:6" ht="13.5">
      <c r="E1242" s="1"/>
      <c r="F1242" s="1"/>
    </row>
    <row r="1243" spans="5:6" ht="13.5">
      <c r="E1243" s="1"/>
      <c r="F1243" s="1"/>
    </row>
    <row r="1244" spans="5:6" ht="13.5">
      <c r="E1244" s="1"/>
      <c r="F1244" s="1"/>
    </row>
    <row r="1245" spans="5:6" ht="13.5">
      <c r="E1245" s="1"/>
      <c r="F1245" s="1"/>
    </row>
    <row r="1246" spans="5:6" ht="13.5">
      <c r="E1246" s="1"/>
      <c r="F1246" s="1"/>
    </row>
    <row r="1247" spans="5:6" ht="13.5">
      <c r="E1247" s="1"/>
      <c r="F1247" s="1"/>
    </row>
    <row r="1248" spans="5:6" ht="13.5">
      <c r="E1248" s="1"/>
      <c r="F1248" s="1"/>
    </row>
    <row r="1249" spans="5:6" ht="13.5">
      <c r="E1249" s="1"/>
      <c r="F1249" s="1"/>
    </row>
    <row r="1250" spans="5:6" ht="13.5">
      <c r="E1250" s="1"/>
      <c r="F1250" s="1"/>
    </row>
    <row r="1251" spans="5:6" ht="13.5">
      <c r="E1251" s="1"/>
      <c r="F1251" s="1"/>
    </row>
    <row r="1252" spans="5:6" ht="13.5">
      <c r="E1252" s="1"/>
      <c r="F1252" s="1"/>
    </row>
    <row r="1253" spans="5:6" ht="13.5">
      <c r="E1253" s="1"/>
      <c r="F1253" s="1"/>
    </row>
    <row r="1254" spans="5:6" ht="13.5">
      <c r="E1254" s="1"/>
      <c r="F1254" s="1"/>
    </row>
    <row r="1255" spans="5:6" ht="13.5">
      <c r="E1255" s="1"/>
      <c r="F1255" s="1"/>
    </row>
    <row r="1256" spans="5:6" ht="13.5">
      <c r="E1256" s="1"/>
      <c r="F1256" s="1"/>
    </row>
    <row r="1257" spans="5:6" ht="13.5">
      <c r="E1257" s="1"/>
      <c r="F1257" s="1"/>
    </row>
    <row r="1258" spans="5:6" ht="13.5">
      <c r="E1258" s="1"/>
      <c r="F1258" s="1"/>
    </row>
    <row r="1259" spans="5:6" ht="13.5">
      <c r="E1259" s="1"/>
      <c r="F1259" s="1"/>
    </row>
    <row r="1260" spans="5:6" ht="13.5">
      <c r="E1260" s="1"/>
      <c r="F1260" s="1"/>
    </row>
    <row r="1261" spans="5:6" ht="13.5">
      <c r="E1261" s="1"/>
      <c r="F1261" s="1"/>
    </row>
    <row r="1262" spans="5:6" ht="13.5">
      <c r="E1262" s="1"/>
      <c r="F1262" s="1"/>
    </row>
    <row r="1263" spans="5:6" ht="13.5">
      <c r="E1263" s="1"/>
      <c r="F1263" s="1"/>
    </row>
    <row r="1264" spans="5:6" ht="13.5">
      <c r="E1264" s="1"/>
      <c r="F1264" s="1"/>
    </row>
    <row r="1265" spans="5:6" ht="13.5">
      <c r="E1265" s="1"/>
      <c r="F1265" s="1"/>
    </row>
    <row r="1266" spans="5:6" ht="13.5">
      <c r="E1266" s="1"/>
      <c r="F1266" s="1"/>
    </row>
    <row r="1267" spans="5:6" ht="13.5">
      <c r="E1267" s="1"/>
      <c r="F1267" s="1"/>
    </row>
    <row r="1268" spans="5:6" ht="13.5">
      <c r="E1268" s="1"/>
      <c r="F1268" s="1"/>
    </row>
    <row r="1269" spans="5:6" ht="13.5">
      <c r="E1269" s="1"/>
      <c r="F1269" s="1"/>
    </row>
    <row r="1270" spans="5:6" ht="13.5">
      <c r="E1270" s="1"/>
      <c r="F1270" s="1"/>
    </row>
    <row r="1271" spans="5:6" ht="13.5">
      <c r="E1271" s="1"/>
      <c r="F1271" s="1"/>
    </row>
    <row r="1272" spans="5:6" ht="13.5">
      <c r="E1272" s="1"/>
      <c r="F1272" s="1"/>
    </row>
    <row r="1273" spans="5:6" ht="13.5">
      <c r="E1273" s="1"/>
      <c r="F1273" s="1"/>
    </row>
    <row r="1274" spans="5:6" ht="13.5">
      <c r="E1274" s="1"/>
      <c r="F1274" s="1"/>
    </row>
    <row r="1275" spans="5:6" ht="13.5">
      <c r="E1275" s="1"/>
      <c r="F1275" s="1"/>
    </row>
    <row r="1276" spans="5:6" ht="13.5">
      <c r="E1276" s="1"/>
      <c r="F1276" s="1"/>
    </row>
    <row r="1277" spans="5:6" ht="13.5">
      <c r="E1277" s="1"/>
      <c r="F1277" s="1"/>
    </row>
    <row r="1278" spans="5:6" ht="13.5">
      <c r="E1278" s="1"/>
      <c r="F1278" s="1"/>
    </row>
    <row r="1279" spans="5:6" ht="13.5">
      <c r="E1279" s="1"/>
      <c r="F1279" s="1"/>
    </row>
    <row r="1280" spans="5:6" ht="13.5">
      <c r="E1280" s="1"/>
      <c r="F1280" s="1"/>
    </row>
    <row r="1281" spans="5:6" ht="13.5">
      <c r="E1281" s="1"/>
      <c r="F1281" s="1"/>
    </row>
  </sheetData>
  <sheetProtection/>
  <mergeCells count="148">
    <mergeCell ref="G21:H21"/>
    <mergeCell ref="I21:M21"/>
    <mergeCell ref="G23:K23"/>
    <mergeCell ref="M23:P23"/>
    <mergeCell ref="T21:W21"/>
    <mergeCell ref="AE67:AH67"/>
    <mergeCell ref="J66:M66"/>
    <mergeCell ref="O66:P66"/>
    <mergeCell ref="R66:S66"/>
    <mergeCell ref="V66:Y66"/>
    <mergeCell ref="AE60:AH60"/>
    <mergeCell ref="AE61:AH61"/>
    <mergeCell ref="Y63:AA63"/>
    <mergeCell ref="AC63:AD63"/>
    <mergeCell ref="Y32:AA32"/>
    <mergeCell ref="AC32:AD32"/>
    <mergeCell ref="AC57:AD57"/>
    <mergeCell ref="S65:W65"/>
    <mergeCell ref="AA66:AB66"/>
    <mergeCell ref="AE66:AH66"/>
    <mergeCell ref="S59:W59"/>
    <mergeCell ref="Y38:AA38"/>
    <mergeCell ref="O51:R51"/>
    <mergeCell ref="O59:Q59"/>
    <mergeCell ref="M49:P49"/>
    <mergeCell ref="T49:W49"/>
    <mergeCell ref="U42:X42"/>
    <mergeCell ref="J41:K41"/>
    <mergeCell ref="E49:I49"/>
    <mergeCell ref="O32:Q32"/>
    <mergeCell ref="T32:V32"/>
    <mergeCell ref="J35:K35"/>
    <mergeCell ref="U35:X35"/>
    <mergeCell ref="U36:X36"/>
    <mergeCell ref="I19:M19"/>
    <mergeCell ref="O17:R17"/>
    <mergeCell ref="S17:U17"/>
    <mergeCell ref="O15:Q15"/>
    <mergeCell ref="T15:V15"/>
    <mergeCell ref="AC38:AD38"/>
    <mergeCell ref="Y15:AA15"/>
    <mergeCell ref="T38:V38"/>
    <mergeCell ref="R23:U23"/>
    <mergeCell ref="AA23:AG23"/>
    <mergeCell ref="AA13:AG13"/>
    <mergeCell ref="G11:H11"/>
    <mergeCell ref="I11:M11"/>
    <mergeCell ref="G13:K13"/>
    <mergeCell ref="M13:P13"/>
    <mergeCell ref="R13:U13"/>
    <mergeCell ref="T11:W11"/>
    <mergeCell ref="O7:R7"/>
    <mergeCell ref="I9:M9"/>
    <mergeCell ref="Y5:AA5"/>
    <mergeCell ref="S7:U7"/>
    <mergeCell ref="O5:Q5"/>
    <mergeCell ref="T5:V5"/>
    <mergeCell ref="E98:AJ99"/>
    <mergeCell ref="E101:AJ102"/>
    <mergeCell ref="L92:T92"/>
    <mergeCell ref="U92:AA92"/>
    <mergeCell ref="AB92:AJ92"/>
    <mergeCell ref="L93:T93"/>
    <mergeCell ref="U93:AA93"/>
    <mergeCell ref="AB93:AJ93"/>
    <mergeCell ref="E100:G100"/>
    <mergeCell ref="K100:N100"/>
    <mergeCell ref="Y100:AB100"/>
    <mergeCell ref="L90:T90"/>
    <mergeCell ref="U90:AA90"/>
    <mergeCell ref="AB90:AJ90"/>
    <mergeCell ref="K97:N97"/>
    <mergeCell ref="AC97:AF97"/>
    <mergeCell ref="L91:T91"/>
    <mergeCell ref="U91:AA91"/>
    <mergeCell ref="E95:AJ96"/>
    <mergeCell ref="AB91:AJ91"/>
    <mergeCell ref="E87:T87"/>
    <mergeCell ref="U87:AA87"/>
    <mergeCell ref="AB87:AJ87"/>
    <mergeCell ref="L88:T88"/>
    <mergeCell ref="U88:AA88"/>
    <mergeCell ref="AB88:AJ88"/>
    <mergeCell ref="E88:K93"/>
    <mergeCell ref="L89:T89"/>
    <mergeCell ref="U89:AA89"/>
    <mergeCell ref="AB89:AJ89"/>
    <mergeCell ref="E82:K84"/>
    <mergeCell ref="L82:T82"/>
    <mergeCell ref="U82:AA82"/>
    <mergeCell ref="AB82:AJ82"/>
    <mergeCell ref="L83:T83"/>
    <mergeCell ref="U83:AA83"/>
    <mergeCell ref="AB83:AJ83"/>
    <mergeCell ref="L84:T84"/>
    <mergeCell ref="U84:AA84"/>
    <mergeCell ref="AB84:AJ84"/>
    <mergeCell ref="E80:K81"/>
    <mergeCell ref="L80:T80"/>
    <mergeCell ref="U80:AA80"/>
    <mergeCell ref="AB80:AJ80"/>
    <mergeCell ref="L81:T81"/>
    <mergeCell ref="U81:AA81"/>
    <mergeCell ref="AB81:AJ81"/>
    <mergeCell ref="E78:K79"/>
    <mergeCell ref="L78:T78"/>
    <mergeCell ref="U78:AA78"/>
    <mergeCell ref="AB78:AJ78"/>
    <mergeCell ref="L79:T79"/>
    <mergeCell ref="U79:AA79"/>
    <mergeCell ref="AB79:AJ79"/>
    <mergeCell ref="AB75:AJ75"/>
    <mergeCell ref="E76:T76"/>
    <mergeCell ref="U76:AA76"/>
    <mergeCell ref="AB76:AJ76"/>
    <mergeCell ref="E77:T77"/>
    <mergeCell ref="U77:AA77"/>
    <mergeCell ref="AB77:AJ77"/>
    <mergeCell ref="V69:Y69"/>
    <mergeCell ref="E75:T75"/>
    <mergeCell ref="U75:AA75"/>
    <mergeCell ref="J60:M60"/>
    <mergeCell ref="R60:S60"/>
    <mergeCell ref="O63:Q63"/>
    <mergeCell ref="T63:V63"/>
    <mergeCell ref="V60:Y60"/>
    <mergeCell ref="AA60:AB60"/>
    <mergeCell ref="I64:K64"/>
    <mergeCell ref="O57:Q57"/>
    <mergeCell ref="T57:V57"/>
    <mergeCell ref="R45:U45"/>
    <mergeCell ref="W45:Z45"/>
    <mergeCell ref="U34:X34"/>
    <mergeCell ref="Y57:AA57"/>
    <mergeCell ref="P40:R40"/>
    <mergeCell ref="U40:X40"/>
    <mergeCell ref="U41:X41"/>
    <mergeCell ref="M45:P45"/>
    <mergeCell ref="I58:K58"/>
    <mergeCell ref="O60:P60"/>
    <mergeCell ref="M69:Q69"/>
    <mergeCell ref="P34:R34"/>
    <mergeCell ref="O38:Q38"/>
    <mergeCell ref="G59:I59"/>
    <mergeCell ref="K59:M59"/>
    <mergeCell ref="G65:I65"/>
    <mergeCell ref="K65:M65"/>
    <mergeCell ref="O65:Q65"/>
  </mergeCells>
  <printOptions/>
  <pageMargins left="0.5905511811023623" right="0.3937007874015748" top="0.78" bottom="0.5905511811023623" header="0.4330708661417323"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P364"/>
  <sheetViews>
    <sheetView zoomScalePageLayoutView="0" workbookViewId="0" topLeftCell="A37">
      <selection activeCell="P9" sqref="P9"/>
    </sheetView>
  </sheetViews>
  <sheetFormatPr defaultColWidth="9.00390625" defaultRowHeight="13.5"/>
  <cols>
    <col min="1" max="1" width="5.50390625" style="0" customWidth="1"/>
    <col min="2" max="2" width="5.375" style="0" customWidth="1"/>
    <col min="3" max="3" width="3.25390625" style="0" customWidth="1"/>
    <col min="4" max="4" width="5.50390625" style="0" customWidth="1"/>
    <col min="6" max="6" width="7.625" style="0" customWidth="1"/>
    <col min="7" max="7" width="6.625" style="0" customWidth="1"/>
    <col min="8" max="8" width="2.625" style="0" customWidth="1"/>
    <col min="9" max="9" width="6.625" style="0" customWidth="1"/>
    <col min="10" max="10" width="3.00390625" style="0" customWidth="1"/>
    <col min="11" max="11" width="6.625" style="0" customWidth="1"/>
    <col min="12" max="12" width="3.25390625" style="0" customWidth="1"/>
    <col min="13" max="13" width="8.625" style="0" customWidth="1"/>
    <col min="14" max="14" width="10.75390625" style="0" customWidth="1"/>
  </cols>
  <sheetData>
    <row r="1" ht="13.5">
      <c r="N1" s="230" t="s">
        <v>38</v>
      </c>
    </row>
    <row r="4" spans="3:14" ht="24" customHeight="1">
      <c r="C4" s="542" t="s">
        <v>30</v>
      </c>
      <c r="D4" s="542"/>
      <c r="E4" s="542"/>
      <c r="F4" s="542"/>
      <c r="G4" s="542"/>
      <c r="H4" s="542"/>
      <c r="I4" s="542"/>
      <c r="J4" s="542"/>
      <c r="K4" s="542"/>
      <c r="L4" s="542"/>
      <c r="M4" s="542"/>
      <c r="N4" s="542"/>
    </row>
    <row r="5" ht="14.25" thickBot="1"/>
    <row r="6" spans="2:14" ht="18" customHeight="1">
      <c r="B6" s="526" t="s">
        <v>31</v>
      </c>
      <c r="C6" s="527"/>
      <c r="D6" s="527"/>
      <c r="E6" s="528"/>
      <c r="F6" s="125" t="s">
        <v>32</v>
      </c>
      <c r="G6" s="536" t="s">
        <v>33</v>
      </c>
      <c r="H6" s="527"/>
      <c r="I6" s="527"/>
      <c r="J6" s="527"/>
      <c r="K6" s="528"/>
      <c r="L6" s="536" t="s">
        <v>313</v>
      </c>
      <c r="M6" s="527"/>
      <c r="N6" s="537"/>
    </row>
    <row r="7" spans="2:14" ht="18" customHeight="1">
      <c r="B7" s="529" t="s">
        <v>304</v>
      </c>
      <c r="C7" s="523"/>
      <c r="D7" s="523"/>
      <c r="E7" s="524"/>
      <c r="F7" s="22" t="s">
        <v>281</v>
      </c>
      <c r="G7" s="522">
        <f>'様式－６（浸透Ⅱ矩形桝）'!AC32</f>
        <v>2</v>
      </c>
      <c r="H7" s="523"/>
      <c r="I7" s="523"/>
      <c r="J7" s="523"/>
      <c r="K7" s="524"/>
      <c r="L7" s="538">
        <v>2</v>
      </c>
      <c r="M7" s="539"/>
      <c r="N7" s="540"/>
    </row>
    <row r="8" spans="2:14" s="15" customFormat="1" ht="18" customHeight="1">
      <c r="B8" s="529" t="s">
        <v>305</v>
      </c>
      <c r="C8" s="523"/>
      <c r="D8" s="523"/>
      <c r="E8" s="524"/>
      <c r="F8" s="22" t="s">
        <v>281</v>
      </c>
      <c r="G8" s="522">
        <f>'様式－６（浸透Ⅱ矩形桝）'!AC38</f>
        <v>4</v>
      </c>
      <c r="H8" s="523"/>
      <c r="I8" s="523"/>
      <c r="J8" s="523"/>
      <c r="K8" s="524"/>
      <c r="L8" s="538">
        <v>4</v>
      </c>
      <c r="M8" s="539"/>
      <c r="N8" s="540"/>
    </row>
    <row r="9" spans="2:14" s="15" customFormat="1" ht="18" customHeight="1">
      <c r="B9" s="529" t="s">
        <v>34</v>
      </c>
      <c r="C9" s="523"/>
      <c r="D9" s="523"/>
      <c r="E9" s="524"/>
      <c r="F9" s="22" t="s">
        <v>35</v>
      </c>
      <c r="G9" s="522">
        <v>0</v>
      </c>
      <c r="H9" s="523"/>
      <c r="I9" s="523"/>
      <c r="J9" s="523"/>
      <c r="K9" s="524"/>
      <c r="L9" s="522">
        <v>0</v>
      </c>
      <c r="M9" s="523"/>
      <c r="N9" s="533"/>
    </row>
    <row r="10" spans="2:14" s="15" customFormat="1" ht="18" customHeight="1">
      <c r="B10" s="529" t="s">
        <v>36</v>
      </c>
      <c r="C10" s="523"/>
      <c r="D10" s="523"/>
      <c r="E10" s="524"/>
      <c r="F10" s="21"/>
      <c r="G10" s="522" t="s">
        <v>41</v>
      </c>
      <c r="H10" s="523"/>
      <c r="I10" s="523"/>
      <c r="J10" s="523"/>
      <c r="K10" s="524"/>
      <c r="L10" s="522" t="s">
        <v>41</v>
      </c>
      <c r="M10" s="523"/>
      <c r="N10" s="533"/>
    </row>
    <row r="11" spans="2:14" s="15" customFormat="1" ht="18" customHeight="1" thickBot="1">
      <c r="B11" s="530"/>
      <c r="C11" s="531"/>
      <c r="D11" s="531"/>
      <c r="E11" s="532"/>
      <c r="F11" s="23"/>
      <c r="G11" s="534" t="s">
        <v>37</v>
      </c>
      <c r="H11" s="531"/>
      <c r="I11" s="531"/>
      <c r="J11" s="531"/>
      <c r="K11" s="532"/>
      <c r="L11" s="534"/>
      <c r="M11" s="531"/>
      <c r="N11" s="535"/>
    </row>
    <row r="12" spans="5:14" s="15" customFormat="1" ht="18" customHeight="1">
      <c r="E12" s="27"/>
      <c r="F12" s="27"/>
      <c r="G12" s="27"/>
      <c r="H12" s="27"/>
      <c r="I12" s="27"/>
      <c r="J12" s="27"/>
      <c r="K12" s="27"/>
      <c r="L12" s="27"/>
      <c r="M12" s="27"/>
      <c r="N12" s="27"/>
    </row>
    <row r="13" spans="5:14" s="15" customFormat="1" ht="18" customHeight="1">
      <c r="E13" s="27" t="s">
        <v>49</v>
      </c>
      <c r="F13" s="27"/>
      <c r="G13" s="27"/>
      <c r="H13" s="27"/>
      <c r="I13" s="27"/>
      <c r="J13" s="27"/>
      <c r="K13" s="27"/>
      <c r="L13" s="27"/>
      <c r="M13" s="27"/>
      <c r="N13" s="27"/>
    </row>
    <row r="14" spans="5:14" s="15" customFormat="1" ht="18" customHeight="1">
      <c r="E14" s="27" t="s">
        <v>70</v>
      </c>
      <c r="F14" s="27"/>
      <c r="G14" s="27"/>
      <c r="H14" s="27"/>
      <c r="I14" s="27"/>
      <c r="J14" s="27"/>
      <c r="K14" s="27"/>
      <c r="L14" s="27"/>
      <c r="M14" s="27"/>
      <c r="N14" s="27"/>
    </row>
    <row r="15" spans="5:14" s="15" customFormat="1" ht="18" customHeight="1">
      <c r="E15" s="27" t="s">
        <v>50</v>
      </c>
      <c r="F15" s="27"/>
      <c r="G15" s="27"/>
      <c r="H15" s="27"/>
      <c r="I15" s="27"/>
      <c r="J15" s="27"/>
      <c r="K15" s="27"/>
      <c r="L15" s="27"/>
      <c r="M15" s="27"/>
      <c r="N15" s="27"/>
    </row>
    <row r="16" spans="7:14" s="15" customFormat="1" ht="14.25">
      <c r="G16" s="18"/>
      <c r="H16" s="18"/>
      <c r="I16" s="18"/>
      <c r="J16" s="18"/>
      <c r="K16" s="18"/>
      <c r="L16" s="18"/>
      <c r="M16" s="18"/>
      <c r="N16" s="18"/>
    </row>
    <row r="17" spans="5:13" s="15" customFormat="1" ht="14.25">
      <c r="E17" s="18"/>
      <c r="G17" s="18"/>
      <c r="H17" s="18"/>
      <c r="I17" s="18"/>
      <c r="J17" s="18"/>
      <c r="K17" s="18"/>
      <c r="L17" s="18"/>
      <c r="M17" s="18"/>
    </row>
    <row r="18" s="15" customFormat="1" ht="14.25">
      <c r="E18" s="15" t="s">
        <v>314</v>
      </c>
    </row>
    <row r="21" spans="2:14" s="15" customFormat="1" ht="14.25">
      <c r="B21" s="522" t="s">
        <v>39</v>
      </c>
      <c r="C21" s="523"/>
      <c r="D21" s="523"/>
      <c r="E21" s="523"/>
      <c r="F21" s="524"/>
      <c r="G21" s="522" t="s">
        <v>40</v>
      </c>
      <c r="H21" s="523"/>
      <c r="I21" s="523"/>
      <c r="J21" s="523"/>
      <c r="K21" s="524"/>
      <c r="L21" s="522" t="s">
        <v>42</v>
      </c>
      <c r="M21" s="523"/>
      <c r="N21" s="524"/>
    </row>
    <row r="22" spans="2:14" s="15" customFormat="1" ht="14.25">
      <c r="B22" s="522" t="s">
        <v>304</v>
      </c>
      <c r="C22" s="523"/>
      <c r="D22" s="523"/>
      <c r="E22" s="523"/>
      <c r="F22" s="524"/>
      <c r="G22" s="215">
        <f>'様式－６（浸透Ⅱ矩形桝）'!O5</f>
        <v>1.4</v>
      </c>
      <c r="H22" s="120" t="s">
        <v>54</v>
      </c>
      <c r="I22" s="216">
        <f>'様式－６（浸透Ⅱ矩形桝）'!T5</f>
        <v>4</v>
      </c>
      <c r="J22" s="120" t="s">
        <v>54</v>
      </c>
      <c r="K22" s="217">
        <f>'様式－６（浸透Ⅱ矩形桝）'!Y5</f>
        <v>2</v>
      </c>
      <c r="L22" s="218"/>
      <c r="M22" s="225">
        <f>'様式－６（浸透Ⅱ矩形桝）'!U34+'様式－６（浸透Ⅱ矩形桝）'!S59*'様式－６（浸透Ⅱ矩形桝）'!I58/100</f>
        <v>13.839739999999999</v>
      </c>
      <c r="N22" s="219" t="s">
        <v>293</v>
      </c>
    </row>
    <row r="23" spans="2:14" s="15" customFormat="1" ht="14.25">
      <c r="B23" s="522" t="s">
        <v>305</v>
      </c>
      <c r="C23" s="523"/>
      <c r="D23" s="523"/>
      <c r="E23" s="523"/>
      <c r="F23" s="524"/>
      <c r="G23" s="215">
        <f>'様式－６（浸透Ⅱ矩形桝）'!O15</f>
        <v>1.4</v>
      </c>
      <c r="H23" s="120" t="s">
        <v>54</v>
      </c>
      <c r="I23" s="216">
        <f>'様式－６（浸透Ⅱ矩形桝）'!T15</f>
        <v>3</v>
      </c>
      <c r="J23" s="120" t="s">
        <v>54</v>
      </c>
      <c r="K23" s="217">
        <f>'様式－６（浸透Ⅱ矩形桝）'!Y15</f>
        <v>2</v>
      </c>
      <c r="L23" s="218"/>
      <c r="M23" s="225">
        <f>'様式－６（浸透Ⅱ矩形桝）'!U40+'様式－６（浸透Ⅱ矩形桝）'!S65*'様式－６（浸透Ⅱ矩形桝）'!I64/100</f>
        <v>10.65824</v>
      </c>
      <c r="N23" s="219" t="s">
        <v>293</v>
      </c>
    </row>
    <row r="24" s="15" customFormat="1" ht="14.25">
      <c r="N24" s="166"/>
    </row>
    <row r="25" s="15" customFormat="1" ht="14.25"/>
    <row r="26" spans="1:5" s="15" customFormat="1" ht="14.25">
      <c r="A26" s="28" t="s">
        <v>43</v>
      </c>
      <c r="B26" s="394" t="s">
        <v>44</v>
      </c>
      <c r="C26" s="394"/>
      <c r="D26" s="394"/>
      <c r="E26" s="394"/>
    </row>
    <row r="27" spans="1:5" s="15" customFormat="1" ht="14.25">
      <c r="A27" s="28"/>
      <c r="B27" s="28"/>
      <c r="C27" s="28"/>
      <c r="D27" s="28"/>
      <c r="E27" t="s">
        <v>47</v>
      </c>
    </row>
    <row r="28" spans="1:13" s="15" customFormat="1" ht="14.25">
      <c r="A28" s="28"/>
      <c r="B28" s="28"/>
      <c r="C28" s="28"/>
      <c r="D28" s="28"/>
      <c r="E28" s="170" t="s">
        <v>233</v>
      </c>
      <c r="F28" s="394">
        <f>'様式－４'!G30</f>
        <v>0.129</v>
      </c>
      <c r="G28" s="394"/>
      <c r="H28" s="15" t="s">
        <v>199</v>
      </c>
      <c r="I28" s="541">
        <v>0.017</v>
      </c>
      <c r="J28" s="541"/>
      <c r="K28" s="541"/>
      <c r="L28" s="121" t="s">
        <v>231</v>
      </c>
      <c r="M28" s="30" t="s">
        <v>232</v>
      </c>
    </row>
    <row r="29" spans="1:9" s="15" customFormat="1" ht="14.25">
      <c r="A29" s="28"/>
      <c r="B29" s="28"/>
      <c r="C29" s="28"/>
      <c r="D29" s="28"/>
      <c r="E29" s="170" t="s">
        <v>51</v>
      </c>
      <c r="F29" s="394">
        <f>(F28-I28)*600</f>
        <v>67.2</v>
      </c>
      <c r="G29" s="394"/>
      <c r="I29" s="15" t="s">
        <v>200</v>
      </c>
    </row>
    <row r="30" spans="1:4" s="15" customFormat="1" ht="14.25">
      <c r="A30" s="28"/>
      <c r="B30" s="28"/>
      <c r="C30" s="28"/>
      <c r="D30" s="28"/>
    </row>
    <row r="31" spans="1:4" s="15" customFormat="1" ht="14.25">
      <c r="A31" s="28"/>
      <c r="B31" s="28"/>
      <c r="C31" s="28"/>
      <c r="D31" s="28"/>
    </row>
    <row r="32" spans="1:4" s="15" customFormat="1" ht="14.25">
      <c r="A32" s="28"/>
      <c r="B32" s="28"/>
      <c r="C32" s="28"/>
      <c r="D32" s="28"/>
    </row>
    <row r="33" spans="1:5" s="15" customFormat="1" ht="14.25">
      <c r="A33" s="28" t="s">
        <v>45</v>
      </c>
      <c r="B33" s="394" t="s">
        <v>46</v>
      </c>
      <c r="C33" s="394"/>
      <c r="D33" s="394"/>
      <c r="E33" s="394"/>
    </row>
    <row r="34" spans="1:8" s="15" customFormat="1" ht="14.25">
      <c r="A34" s="28"/>
      <c r="B34" s="28"/>
      <c r="C34" s="28"/>
      <c r="D34" s="220" t="s">
        <v>304</v>
      </c>
      <c r="E34" s="121"/>
      <c r="F34" s="394">
        <f>L7</f>
        <v>2</v>
      </c>
      <c r="G34" s="394"/>
      <c r="H34" s="15" t="s">
        <v>281</v>
      </c>
    </row>
    <row r="35" spans="1:8" s="15" customFormat="1" ht="14.25">
      <c r="A35" s="28"/>
      <c r="B35" s="28"/>
      <c r="C35" s="28"/>
      <c r="D35" s="220" t="s">
        <v>305</v>
      </c>
      <c r="E35" s="121"/>
      <c r="F35" s="525">
        <f>L8</f>
        <v>4</v>
      </c>
      <c r="G35" s="525"/>
      <c r="H35" s="15" t="s">
        <v>281</v>
      </c>
    </row>
    <row r="36" spans="1:7" s="15" customFormat="1" ht="14.25">
      <c r="A36" s="28"/>
      <c r="B36" s="28"/>
      <c r="C36" s="28"/>
      <c r="D36" s="220"/>
      <c r="E36" s="121"/>
      <c r="F36" s="221"/>
      <c r="G36" s="221"/>
    </row>
    <row r="37" spans="1:15" s="15" customFormat="1" ht="14.25">
      <c r="A37" s="28"/>
      <c r="B37" s="169"/>
      <c r="C37" s="28"/>
      <c r="D37" s="169"/>
      <c r="E37" s="223">
        <f>M22</f>
        <v>13.839739999999999</v>
      </c>
      <c r="F37" s="123" t="s">
        <v>230</v>
      </c>
      <c r="G37" s="221">
        <f>F34</f>
        <v>2</v>
      </c>
      <c r="H37" s="123" t="s">
        <v>201</v>
      </c>
      <c r="I37" s="518">
        <f>M23</f>
        <v>10.65824</v>
      </c>
      <c r="J37" s="518"/>
      <c r="K37" s="15" t="s">
        <v>230</v>
      </c>
      <c r="L37" s="222">
        <f>F35</f>
        <v>4</v>
      </c>
      <c r="M37" s="122" t="s">
        <v>202</v>
      </c>
      <c r="N37" s="224">
        <f>E37*G37+I37*L37</f>
        <v>70.31244</v>
      </c>
      <c r="O37" s="15" t="s">
        <v>203</v>
      </c>
    </row>
    <row r="38" spans="1:13" s="15" customFormat="1" ht="14.25">
      <c r="A38" s="28"/>
      <c r="B38" s="28"/>
      <c r="C38" s="28"/>
      <c r="D38" s="28"/>
      <c r="E38" s="124"/>
      <c r="F38" s="123"/>
      <c r="G38" s="123"/>
      <c r="I38" s="121"/>
      <c r="J38" s="121"/>
      <c r="K38" s="122"/>
      <c r="L38" s="122"/>
      <c r="M38" s="122"/>
    </row>
    <row r="39" spans="1:4" s="15" customFormat="1" ht="14.25">
      <c r="A39" s="28"/>
      <c r="B39" s="28"/>
      <c r="C39" s="28"/>
      <c r="D39" s="28"/>
    </row>
    <row r="40" spans="1:12" s="15" customFormat="1" ht="14.25">
      <c r="A40" s="28"/>
      <c r="B40" s="28"/>
      <c r="C40" s="28"/>
      <c r="D40" s="394" t="s">
        <v>44</v>
      </c>
      <c r="E40" s="394"/>
      <c r="F40" s="122">
        <f>F29</f>
        <v>67.2</v>
      </c>
      <c r="G40" s="15" t="s">
        <v>204</v>
      </c>
      <c r="K40" s="122">
        <f>N37</f>
        <v>70.31244</v>
      </c>
      <c r="L40" s="15" t="s">
        <v>56</v>
      </c>
    </row>
    <row r="41" spans="1:4" s="15" customFormat="1" ht="14.25">
      <c r="A41" s="28"/>
      <c r="B41" s="28"/>
      <c r="C41" s="28"/>
      <c r="D41" s="28"/>
    </row>
    <row r="42" spans="1:4" s="15" customFormat="1" ht="14.25">
      <c r="A42" s="28"/>
      <c r="B42" s="28"/>
      <c r="C42" s="28"/>
      <c r="D42" s="28"/>
    </row>
    <row r="43" spans="1:4" s="15" customFormat="1" ht="14.25">
      <c r="A43" s="28"/>
      <c r="B43" s="28"/>
      <c r="C43" s="28"/>
      <c r="D43" s="28"/>
    </row>
    <row r="44" spans="1:4" s="15" customFormat="1" ht="14.25">
      <c r="A44" s="28"/>
      <c r="B44" s="28"/>
      <c r="C44" s="28"/>
      <c r="D44" s="28"/>
    </row>
    <row r="45" spans="1:4" s="15" customFormat="1" ht="14.25">
      <c r="A45" s="28"/>
      <c r="B45" s="28"/>
      <c r="C45" s="28"/>
      <c r="D45" s="28"/>
    </row>
    <row r="46" spans="1:4" s="15" customFormat="1" ht="14.25">
      <c r="A46" s="28"/>
      <c r="B46" s="28"/>
      <c r="C46" s="28"/>
      <c r="D46" s="28"/>
    </row>
    <row r="47" spans="1:4" s="15" customFormat="1" ht="14.25">
      <c r="A47" s="28"/>
      <c r="B47" s="28"/>
      <c r="C47" s="28"/>
      <c r="D47" s="28"/>
    </row>
    <row r="48" spans="1:4" s="15" customFormat="1" ht="14.25">
      <c r="A48" s="28"/>
      <c r="B48" s="28"/>
      <c r="C48" s="28"/>
      <c r="D48" s="28"/>
    </row>
    <row r="49" spans="1:4" s="15" customFormat="1" ht="14.25">
      <c r="A49" s="28"/>
      <c r="B49" s="28"/>
      <c r="C49" s="28"/>
      <c r="D49" s="28"/>
    </row>
    <row r="50" spans="1:4" s="15" customFormat="1" ht="14.25">
      <c r="A50" s="28"/>
      <c r="B50" s="28"/>
      <c r="C50" s="28"/>
      <c r="D50" s="28"/>
    </row>
    <row r="51" spans="1:4" s="15" customFormat="1" ht="14.25">
      <c r="A51" s="28"/>
      <c r="B51" s="28"/>
      <c r="C51" s="28"/>
      <c r="D51" s="28"/>
    </row>
    <row r="52" spans="1:4" s="15" customFormat="1" ht="14.25">
      <c r="A52" s="28"/>
      <c r="B52" s="28"/>
      <c r="C52" s="28"/>
      <c r="D52" s="28"/>
    </row>
    <row r="53" spans="1:4" s="15" customFormat="1" ht="14.25">
      <c r="A53" s="28"/>
      <c r="B53" s="28"/>
      <c r="C53" s="28"/>
      <c r="D53" s="28"/>
    </row>
    <row r="54" spans="1:4" s="15" customFormat="1" ht="14.25">
      <c r="A54" s="28"/>
      <c r="B54" s="28"/>
      <c r="C54" s="28"/>
      <c r="D54" s="28"/>
    </row>
    <row r="55" spans="1:4" s="15" customFormat="1" ht="14.25">
      <c r="A55" s="28"/>
      <c r="B55" s="28"/>
      <c r="C55" s="28"/>
      <c r="D55" s="28"/>
    </row>
    <row r="56" spans="1:16" ht="13.5">
      <c r="A56" s="29"/>
      <c r="B56" s="29"/>
      <c r="C56" s="29"/>
      <c r="D56" s="29"/>
      <c r="E56" s="30"/>
      <c r="F56" s="30"/>
      <c r="G56" s="30"/>
      <c r="H56" s="30"/>
      <c r="I56" s="30"/>
      <c r="J56" s="30"/>
      <c r="K56" s="30"/>
      <c r="L56" s="30"/>
      <c r="M56" s="30"/>
      <c r="N56" s="30"/>
      <c r="O56" s="30"/>
      <c r="P56" s="30"/>
    </row>
    <row r="57" spans="1:16" ht="13.5">
      <c r="A57" s="29"/>
      <c r="B57" s="29"/>
      <c r="C57" s="29"/>
      <c r="D57" s="29"/>
      <c r="E57" s="30"/>
      <c r="F57" s="30"/>
      <c r="G57" s="30"/>
      <c r="H57" s="30"/>
      <c r="I57" s="30"/>
      <c r="J57" s="30"/>
      <c r="K57" s="30"/>
      <c r="L57" s="30"/>
      <c r="M57" s="30"/>
      <c r="N57" s="30"/>
      <c r="O57" s="30"/>
      <c r="P57" s="30"/>
    </row>
    <row r="58" spans="1:16" ht="14.25">
      <c r="A58" s="29"/>
      <c r="B58" s="29"/>
      <c r="C58" s="29"/>
      <c r="D58" s="29"/>
      <c r="E58" s="15"/>
      <c r="F58" s="30"/>
      <c r="G58" s="30"/>
      <c r="H58" s="30"/>
      <c r="I58" s="30"/>
      <c r="J58" s="30"/>
      <c r="K58" s="30"/>
      <c r="L58" s="30"/>
      <c r="M58" s="30"/>
      <c r="N58" s="30"/>
      <c r="O58" s="30"/>
      <c r="P58" s="30"/>
    </row>
    <row r="59" spans="1:16" ht="13.5">
      <c r="A59" s="29"/>
      <c r="B59" s="29"/>
      <c r="C59" s="29"/>
      <c r="D59" s="29"/>
      <c r="E59" s="30"/>
      <c r="F59" s="30"/>
      <c r="G59" s="30"/>
      <c r="H59" s="30"/>
      <c r="I59" s="30"/>
      <c r="J59" s="30"/>
      <c r="K59" s="30"/>
      <c r="L59" s="30"/>
      <c r="M59" s="30"/>
      <c r="N59" s="30"/>
      <c r="O59" s="30"/>
      <c r="P59" s="30"/>
    </row>
    <row r="60" spans="1:5" ht="14.25">
      <c r="A60" s="31"/>
      <c r="B60" s="31"/>
      <c r="C60" s="31"/>
      <c r="D60" s="31"/>
      <c r="E60" s="15"/>
    </row>
    <row r="61" spans="1:4" ht="13.5">
      <c r="A61" s="31"/>
      <c r="B61" s="31"/>
      <c r="C61" s="31"/>
      <c r="D61" s="31"/>
    </row>
    <row r="62" spans="1:5" ht="14.25">
      <c r="A62" s="31"/>
      <c r="B62" s="31"/>
      <c r="C62" s="31"/>
      <c r="D62" s="31"/>
      <c r="E62" s="15"/>
    </row>
    <row r="63" spans="1:4" ht="13.5">
      <c r="A63" s="31"/>
      <c r="B63" s="31"/>
      <c r="C63" s="31"/>
      <c r="D63" s="31"/>
    </row>
    <row r="64" spans="1:5" ht="14.25">
      <c r="A64" s="31"/>
      <c r="B64" s="31"/>
      <c r="C64" s="31"/>
      <c r="D64" s="31"/>
      <c r="E64" s="15"/>
    </row>
    <row r="65" spans="1:4" ht="13.5">
      <c r="A65" s="31"/>
      <c r="B65" s="31"/>
      <c r="C65" s="31"/>
      <c r="D65" s="31"/>
    </row>
    <row r="66" spans="1:5" ht="14.25">
      <c r="A66" s="31"/>
      <c r="B66" s="31"/>
      <c r="C66" s="31"/>
      <c r="D66" s="31"/>
      <c r="E66" s="15"/>
    </row>
    <row r="67" spans="1:4" ht="13.5">
      <c r="A67" s="31"/>
      <c r="B67" s="31"/>
      <c r="C67" s="31"/>
      <c r="D67" s="31"/>
    </row>
    <row r="68" spans="1:4" ht="13.5">
      <c r="A68" s="31"/>
      <c r="B68" s="31"/>
      <c r="C68" s="31"/>
      <c r="D68" s="31"/>
    </row>
    <row r="69" spans="1:4" ht="13.5">
      <c r="A69" s="31"/>
      <c r="B69" s="31"/>
      <c r="C69" s="31"/>
      <c r="D69" s="31"/>
    </row>
    <row r="70" spans="1:4" ht="13.5">
      <c r="A70" s="31"/>
      <c r="B70" s="31"/>
      <c r="C70" s="31"/>
      <c r="D70" s="31"/>
    </row>
    <row r="71" spans="1:4" ht="13.5">
      <c r="A71" s="31"/>
      <c r="B71" s="31"/>
      <c r="C71" s="31"/>
      <c r="D71" s="31"/>
    </row>
    <row r="72" spans="1:4" ht="13.5">
      <c r="A72" s="31"/>
      <c r="B72" s="31"/>
      <c r="C72" s="31"/>
      <c r="D72" s="31"/>
    </row>
    <row r="73" spans="1:4" ht="13.5">
      <c r="A73" s="31"/>
      <c r="B73" s="31"/>
      <c r="C73" s="31"/>
      <c r="D73" s="31"/>
    </row>
    <row r="74" spans="1:4" ht="13.5">
      <c r="A74" s="31"/>
      <c r="B74" s="31"/>
      <c r="C74" s="31"/>
      <c r="D74" s="31"/>
    </row>
    <row r="75" spans="1:4" ht="13.5">
      <c r="A75" s="31"/>
      <c r="B75" s="31"/>
      <c r="C75" s="31"/>
      <c r="D75" s="31"/>
    </row>
    <row r="76" spans="1:4" ht="13.5">
      <c r="A76" s="31"/>
      <c r="B76" s="31"/>
      <c r="C76" s="31"/>
      <c r="D76" s="31"/>
    </row>
    <row r="77" spans="1:4" ht="13.5">
      <c r="A77" s="31"/>
      <c r="B77" s="31"/>
      <c r="C77" s="31"/>
      <c r="D77" s="31"/>
    </row>
    <row r="78" spans="1:4" ht="13.5">
      <c r="A78" s="31"/>
      <c r="B78" s="31"/>
      <c r="C78" s="31"/>
      <c r="D78" s="31"/>
    </row>
    <row r="79" spans="1:4" ht="13.5">
      <c r="A79" s="31"/>
      <c r="B79" s="31"/>
      <c r="C79" s="31"/>
      <c r="D79" s="31"/>
    </row>
    <row r="80" spans="1:4" ht="13.5">
      <c r="A80" s="31"/>
      <c r="B80" s="31"/>
      <c r="C80" s="31"/>
      <c r="D80" s="31"/>
    </row>
    <row r="81" spans="1:4" ht="13.5">
      <c r="A81" s="31"/>
      <c r="B81" s="31"/>
      <c r="C81" s="31"/>
      <c r="D81" s="31"/>
    </row>
    <row r="82" spans="1:4" ht="13.5">
      <c r="A82" s="31"/>
      <c r="B82" s="31"/>
      <c r="C82" s="31"/>
      <c r="D82" s="31"/>
    </row>
    <row r="83" spans="1:4" ht="13.5">
      <c r="A83" s="31"/>
      <c r="B83" s="31"/>
      <c r="C83" s="31"/>
      <c r="D83" s="31"/>
    </row>
    <row r="84" spans="1:4" ht="13.5">
      <c r="A84" s="31"/>
      <c r="B84" s="31"/>
      <c r="C84" s="31"/>
      <c r="D84" s="31"/>
    </row>
    <row r="85" spans="1:4" ht="13.5">
      <c r="A85" s="31"/>
      <c r="B85" s="31"/>
      <c r="C85" s="31"/>
      <c r="D85" s="31"/>
    </row>
    <row r="86" spans="1:4" ht="13.5">
      <c r="A86" s="31"/>
      <c r="B86" s="31"/>
      <c r="C86" s="31"/>
      <c r="D86" s="31"/>
    </row>
    <row r="87" spans="1:4" ht="13.5">
      <c r="A87" s="31"/>
      <c r="B87" s="31"/>
      <c r="C87" s="31"/>
      <c r="D87" s="31"/>
    </row>
    <row r="88" spans="1:4" ht="13.5">
      <c r="A88" s="31"/>
      <c r="B88" s="31"/>
      <c r="C88" s="31"/>
      <c r="D88" s="31"/>
    </row>
    <row r="89" spans="1:4" ht="13.5">
      <c r="A89" s="31"/>
      <c r="B89" s="31"/>
      <c r="C89" s="31"/>
      <c r="D89" s="31"/>
    </row>
    <row r="90" spans="1:4" ht="13.5">
      <c r="A90" s="31"/>
      <c r="B90" s="31"/>
      <c r="C90" s="31"/>
      <c r="D90" s="31"/>
    </row>
    <row r="91" spans="1:4" ht="13.5">
      <c r="A91" s="31"/>
      <c r="B91" s="31"/>
      <c r="C91" s="31"/>
      <c r="D91" s="31"/>
    </row>
    <row r="92" spans="1:4" ht="13.5">
      <c r="A92" s="31"/>
      <c r="B92" s="31"/>
      <c r="C92" s="31"/>
      <c r="D92" s="31"/>
    </row>
    <row r="93" spans="1:4" ht="13.5">
      <c r="A93" s="31"/>
      <c r="B93" s="31"/>
      <c r="C93" s="31"/>
      <c r="D93" s="31"/>
    </row>
    <row r="94" spans="1:4" ht="13.5">
      <c r="A94" s="31"/>
      <c r="B94" s="31"/>
      <c r="C94" s="31"/>
      <c r="D94" s="31"/>
    </row>
    <row r="95" spans="1:4" ht="13.5">
      <c r="A95" s="31"/>
      <c r="B95" s="31"/>
      <c r="C95" s="31"/>
      <c r="D95" s="31"/>
    </row>
    <row r="96" spans="1:4" ht="13.5">
      <c r="A96" s="31"/>
      <c r="B96" s="31"/>
      <c r="C96" s="31"/>
      <c r="D96" s="31"/>
    </row>
    <row r="97" spans="1:4" ht="13.5">
      <c r="A97" s="31"/>
      <c r="B97" s="31"/>
      <c r="C97" s="31"/>
      <c r="D97" s="31"/>
    </row>
    <row r="98" spans="1:4" ht="13.5">
      <c r="A98" s="31"/>
      <c r="B98" s="31"/>
      <c r="C98" s="31"/>
      <c r="D98" s="31"/>
    </row>
    <row r="99" spans="1:4" ht="13.5">
      <c r="A99" s="31"/>
      <c r="B99" s="31"/>
      <c r="C99" s="31"/>
      <c r="D99" s="31"/>
    </row>
    <row r="100" spans="1:4" ht="13.5">
      <c r="A100" s="31"/>
      <c r="B100" s="31"/>
      <c r="C100" s="31"/>
      <c r="D100" s="31"/>
    </row>
    <row r="101" spans="1:4" ht="13.5">
      <c r="A101" s="31"/>
      <c r="B101" s="31"/>
      <c r="C101" s="31"/>
      <c r="D101" s="31"/>
    </row>
    <row r="102" spans="1:4" ht="13.5">
      <c r="A102" s="31"/>
      <c r="B102" s="31"/>
      <c r="C102" s="31"/>
      <c r="D102" s="31"/>
    </row>
    <row r="103" spans="1:4" ht="13.5">
      <c r="A103" s="31"/>
      <c r="B103" s="31"/>
      <c r="C103" s="31"/>
      <c r="D103" s="31"/>
    </row>
    <row r="104" spans="1:4" ht="13.5">
      <c r="A104" s="31"/>
      <c r="B104" s="31"/>
      <c r="C104" s="31"/>
      <c r="D104" s="31"/>
    </row>
    <row r="105" spans="1:4" ht="13.5">
      <c r="A105" s="31"/>
      <c r="B105" s="31"/>
      <c r="C105" s="31"/>
      <c r="D105" s="31"/>
    </row>
    <row r="106" spans="1:4" ht="13.5">
      <c r="A106" s="31"/>
      <c r="B106" s="31"/>
      <c r="C106" s="31"/>
      <c r="D106" s="31"/>
    </row>
    <row r="107" spans="1:4" ht="13.5">
      <c r="A107" s="31"/>
      <c r="B107" s="31"/>
      <c r="C107" s="31"/>
      <c r="D107" s="31"/>
    </row>
    <row r="108" spans="1:4" ht="13.5">
      <c r="A108" s="31"/>
      <c r="B108" s="31"/>
      <c r="C108" s="31"/>
      <c r="D108" s="31"/>
    </row>
    <row r="109" spans="1:4" ht="13.5">
      <c r="A109" s="31"/>
      <c r="B109" s="31"/>
      <c r="C109" s="31"/>
      <c r="D109" s="31"/>
    </row>
    <row r="110" spans="1:4" ht="13.5">
      <c r="A110" s="31"/>
      <c r="B110" s="31"/>
      <c r="C110" s="31"/>
      <c r="D110" s="31"/>
    </row>
    <row r="111" spans="1:4" ht="13.5">
      <c r="A111" s="31"/>
      <c r="B111" s="31"/>
      <c r="C111" s="31"/>
      <c r="D111" s="31"/>
    </row>
    <row r="112" spans="1:4" ht="13.5">
      <c r="A112" s="31"/>
      <c r="B112" s="31"/>
      <c r="C112" s="31"/>
      <c r="D112" s="31"/>
    </row>
    <row r="113" spans="1:4" ht="13.5">
      <c r="A113" s="31"/>
      <c r="B113" s="31"/>
      <c r="C113" s="31"/>
      <c r="D113" s="31"/>
    </row>
    <row r="114" spans="1:4" ht="13.5">
      <c r="A114" s="31"/>
      <c r="B114" s="31"/>
      <c r="C114" s="31"/>
      <c r="D114" s="31"/>
    </row>
    <row r="115" spans="1:4" ht="13.5">
      <c r="A115" s="31"/>
      <c r="B115" s="31"/>
      <c r="C115" s="31"/>
      <c r="D115" s="31"/>
    </row>
    <row r="116" spans="1:4" ht="13.5">
      <c r="A116" s="31"/>
      <c r="B116" s="31"/>
      <c r="C116" s="31"/>
      <c r="D116" s="31"/>
    </row>
    <row r="117" spans="1:4" ht="13.5">
      <c r="A117" s="31"/>
      <c r="B117" s="31"/>
      <c r="C117" s="31"/>
      <c r="D117" s="31"/>
    </row>
    <row r="118" spans="1:4" ht="13.5">
      <c r="A118" s="31"/>
      <c r="B118" s="31"/>
      <c r="C118" s="31"/>
      <c r="D118" s="31"/>
    </row>
    <row r="119" spans="1:4" ht="13.5">
      <c r="A119" s="31"/>
      <c r="B119" s="31"/>
      <c r="C119" s="31"/>
      <c r="D119" s="31"/>
    </row>
    <row r="120" spans="1:4" ht="13.5">
      <c r="A120" s="31"/>
      <c r="B120" s="31"/>
      <c r="C120" s="31"/>
      <c r="D120" s="31"/>
    </row>
    <row r="121" spans="1:4" ht="13.5">
      <c r="A121" s="31"/>
      <c r="B121" s="31"/>
      <c r="C121" s="31"/>
      <c r="D121" s="31"/>
    </row>
    <row r="122" spans="1:4" ht="13.5">
      <c r="A122" s="31"/>
      <c r="B122" s="31"/>
      <c r="C122" s="31"/>
      <c r="D122" s="31"/>
    </row>
    <row r="123" spans="1:4" ht="13.5">
      <c r="A123" s="31"/>
      <c r="B123" s="31"/>
      <c r="C123" s="31"/>
      <c r="D123" s="31"/>
    </row>
    <row r="124" spans="1:4" ht="13.5">
      <c r="A124" s="31"/>
      <c r="B124" s="31"/>
      <c r="C124" s="31"/>
      <c r="D124" s="31"/>
    </row>
    <row r="125" spans="1:4" ht="13.5">
      <c r="A125" s="31"/>
      <c r="B125" s="31"/>
      <c r="C125" s="31"/>
      <c r="D125" s="31"/>
    </row>
    <row r="126" spans="1:4" ht="13.5">
      <c r="A126" s="31"/>
      <c r="B126" s="31"/>
      <c r="C126" s="31"/>
      <c r="D126" s="31"/>
    </row>
    <row r="127" spans="1:4" ht="13.5">
      <c r="A127" s="31"/>
      <c r="B127" s="31"/>
      <c r="C127" s="31"/>
      <c r="D127" s="31"/>
    </row>
    <row r="128" spans="1:4" ht="13.5">
      <c r="A128" s="31"/>
      <c r="B128" s="31"/>
      <c r="C128" s="31"/>
      <c r="D128" s="31"/>
    </row>
    <row r="129" spans="1:4" ht="13.5">
      <c r="A129" s="31"/>
      <c r="B129" s="31"/>
      <c r="C129" s="31"/>
      <c r="D129" s="31"/>
    </row>
    <row r="130" spans="1:4" ht="13.5">
      <c r="A130" s="31"/>
      <c r="B130" s="31"/>
      <c r="C130" s="31"/>
      <c r="D130" s="31"/>
    </row>
    <row r="131" spans="1:4" ht="13.5">
      <c r="A131" s="31"/>
      <c r="B131" s="31"/>
      <c r="C131" s="31"/>
      <c r="D131" s="31"/>
    </row>
    <row r="132" spans="1:4" ht="13.5">
      <c r="A132" s="31"/>
      <c r="B132" s="31"/>
      <c r="C132" s="31"/>
      <c r="D132" s="31"/>
    </row>
    <row r="133" spans="1:4" ht="13.5">
      <c r="A133" s="31"/>
      <c r="B133" s="31"/>
      <c r="C133" s="31"/>
      <c r="D133" s="31"/>
    </row>
    <row r="134" spans="1:4" ht="13.5">
      <c r="A134" s="31"/>
      <c r="B134" s="31"/>
      <c r="C134" s="31"/>
      <c r="D134" s="31"/>
    </row>
    <row r="135" spans="1:4" ht="13.5">
      <c r="A135" s="31"/>
      <c r="B135" s="31"/>
      <c r="C135" s="31"/>
      <c r="D135" s="31"/>
    </row>
    <row r="136" spans="1:4" ht="13.5">
      <c r="A136" s="31"/>
      <c r="B136" s="31"/>
      <c r="C136" s="31"/>
      <c r="D136" s="31"/>
    </row>
    <row r="137" spans="1:4" ht="13.5">
      <c r="A137" s="31"/>
      <c r="B137" s="31"/>
      <c r="C137" s="31"/>
      <c r="D137" s="31"/>
    </row>
    <row r="138" spans="1:4" ht="13.5">
      <c r="A138" s="31"/>
      <c r="B138" s="31"/>
      <c r="C138" s="31"/>
      <c r="D138" s="31"/>
    </row>
    <row r="139" spans="1:4" ht="13.5">
      <c r="A139" s="31"/>
      <c r="B139" s="31"/>
      <c r="C139" s="31"/>
      <c r="D139" s="31"/>
    </row>
    <row r="140" spans="1:4" ht="13.5">
      <c r="A140" s="31"/>
      <c r="B140" s="31"/>
      <c r="C140" s="31"/>
      <c r="D140" s="31"/>
    </row>
    <row r="141" spans="1:4" ht="13.5">
      <c r="A141" s="31"/>
      <c r="B141" s="31"/>
      <c r="C141" s="31"/>
      <c r="D141" s="31"/>
    </row>
    <row r="142" spans="1:4" ht="13.5">
      <c r="A142" s="31"/>
      <c r="B142" s="31"/>
      <c r="C142" s="31"/>
      <c r="D142" s="31"/>
    </row>
    <row r="143" spans="1:4" ht="13.5">
      <c r="A143" s="31"/>
      <c r="B143" s="31"/>
      <c r="C143" s="31"/>
      <c r="D143" s="31"/>
    </row>
    <row r="144" spans="1:4" ht="13.5">
      <c r="A144" s="31"/>
      <c r="B144" s="31"/>
      <c r="C144" s="31"/>
      <c r="D144" s="31"/>
    </row>
    <row r="145" spans="1:4" ht="13.5">
      <c r="A145" s="31"/>
      <c r="B145" s="31"/>
      <c r="C145" s="31"/>
      <c r="D145" s="31"/>
    </row>
    <row r="146" spans="1:4" ht="13.5">
      <c r="A146" s="31"/>
      <c r="B146" s="31"/>
      <c r="C146" s="31"/>
      <c r="D146" s="31"/>
    </row>
    <row r="147" spans="1:4" ht="13.5">
      <c r="A147" s="31"/>
      <c r="B147" s="31"/>
      <c r="C147" s="31"/>
      <c r="D147" s="31"/>
    </row>
    <row r="148" spans="1:4" ht="13.5">
      <c r="A148" s="31"/>
      <c r="B148" s="31"/>
      <c r="C148" s="31"/>
      <c r="D148" s="31"/>
    </row>
    <row r="149" spans="1:4" ht="13.5">
      <c r="A149" s="31"/>
      <c r="B149" s="31"/>
      <c r="C149" s="31"/>
      <c r="D149" s="31"/>
    </row>
    <row r="150" spans="1:4" ht="13.5">
      <c r="A150" s="31"/>
      <c r="B150" s="31"/>
      <c r="C150" s="31"/>
      <c r="D150" s="31"/>
    </row>
    <row r="151" spans="1:4" ht="13.5">
      <c r="A151" s="31"/>
      <c r="B151" s="31"/>
      <c r="C151" s="31"/>
      <c r="D151" s="31"/>
    </row>
    <row r="152" spans="1:4" ht="13.5">
      <c r="A152" s="31"/>
      <c r="B152" s="31"/>
      <c r="C152" s="31"/>
      <c r="D152" s="31"/>
    </row>
    <row r="153" spans="1:4" ht="13.5">
      <c r="A153" s="31"/>
      <c r="B153" s="31"/>
      <c r="C153" s="31"/>
      <c r="D153" s="31"/>
    </row>
    <row r="154" spans="1:4" ht="13.5">
      <c r="A154" s="31"/>
      <c r="B154" s="31"/>
      <c r="C154" s="31"/>
      <c r="D154" s="31"/>
    </row>
    <row r="155" spans="1:4" ht="13.5">
      <c r="A155" s="31"/>
      <c r="B155" s="31"/>
      <c r="C155" s="31"/>
      <c r="D155" s="31"/>
    </row>
    <row r="156" spans="1:4" ht="13.5">
      <c r="A156" s="31"/>
      <c r="B156" s="31"/>
      <c r="C156" s="31"/>
      <c r="D156" s="31"/>
    </row>
    <row r="157" spans="1:4" ht="13.5">
      <c r="A157" s="31"/>
      <c r="B157" s="31"/>
      <c r="C157" s="31"/>
      <c r="D157" s="31"/>
    </row>
    <row r="158" spans="1:4" ht="13.5">
      <c r="A158" s="31"/>
      <c r="B158" s="31"/>
      <c r="C158" s="31"/>
      <c r="D158" s="31"/>
    </row>
    <row r="159" spans="1:4" ht="13.5">
      <c r="A159" s="31"/>
      <c r="B159" s="31"/>
      <c r="C159" s="31"/>
      <c r="D159" s="31"/>
    </row>
    <row r="160" spans="1:4" ht="13.5">
      <c r="A160" s="31"/>
      <c r="B160" s="31"/>
      <c r="C160" s="31"/>
      <c r="D160" s="31"/>
    </row>
    <row r="161" spans="1:4" ht="13.5">
      <c r="A161" s="31"/>
      <c r="B161" s="31"/>
      <c r="C161" s="31"/>
      <c r="D161" s="31"/>
    </row>
    <row r="162" spans="1:4" ht="13.5">
      <c r="A162" s="31"/>
      <c r="B162" s="31"/>
      <c r="C162" s="31"/>
      <c r="D162" s="31"/>
    </row>
    <row r="163" spans="1:4" ht="13.5">
      <c r="A163" s="31"/>
      <c r="B163" s="31"/>
      <c r="C163" s="31"/>
      <c r="D163" s="31"/>
    </row>
    <row r="164" spans="1:4" ht="13.5">
      <c r="A164" s="31"/>
      <c r="B164" s="31"/>
      <c r="C164" s="31"/>
      <c r="D164" s="31"/>
    </row>
    <row r="165" spans="1:4" ht="13.5">
      <c r="A165" s="31"/>
      <c r="B165" s="31"/>
      <c r="C165" s="31"/>
      <c r="D165" s="31"/>
    </row>
    <row r="166" spans="1:4" ht="13.5">
      <c r="A166" s="31"/>
      <c r="B166" s="31"/>
      <c r="C166" s="31"/>
      <c r="D166" s="31"/>
    </row>
    <row r="167" spans="1:4" ht="13.5">
      <c r="A167" s="31"/>
      <c r="B167" s="31"/>
      <c r="C167" s="31"/>
      <c r="D167" s="31"/>
    </row>
    <row r="168" spans="1:4" ht="13.5">
      <c r="A168" s="31"/>
      <c r="B168" s="31"/>
      <c r="C168" s="31"/>
      <c r="D168" s="31"/>
    </row>
    <row r="169" spans="1:4" ht="13.5">
      <c r="A169" s="31"/>
      <c r="B169" s="31"/>
      <c r="C169" s="31"/>
      <c r="D169" s="31"/>
    </row>
    <row r="170" spans="1:4" ht="13.5">
      <c r="A170" s="31"/>
      <c r="B170" s="31"/>
      <c r="C170" s="31"/>
      <c r="D170" s="31"/>
    </row>
    <row r="171" spans="1:4" ht="13.5">
      <c r="A171" s="31"/>
      <c r="B171" s="31"/>
      <c r="C171" s="31"/>
      <c r="D171" s="31"/>
    </row>
    <row r="172" spans="1:4" ht="13.5">
      <c r="A172" s="31"/>
      <c r="B172" s="31"/>
      <c r="C172" s="31"/>
      <c r="D172" s="31"/>
    </row>
    <row r="173" spans="1:4" ht="13.5">
      <c r="A173" s="31"/>
      <c r="B173" s="31"/>
      <c r="C173" s="31"/>
      <c r="D173" s="31"/>
    </row>
    <row r="174" spans="1:4" ht="13.5">
      <c r="A174" s="31"/>
      <c r="B174" s="31"/>
      <c r="C174" s="31"/>
      <c r="D174" s="31"/>
    </row>
    <row r="175" spans="1:4" ht="13.5">
      <c r="A175" s="31"/>
      <c r="B175" s="31"/>
      <c r="C175" s="31"/>
      <c r="D175" s="31"/>
    </row>
    <row r="176" spans="1:4" ht="13.5">
      <c r="A176" s="31"/>
      <c r="B176" s="31"/>
      <c r="C176" s="31"/>
      <c r="D176" s="31"/>
    </row>
    <row r="177" spans="1:4" ht="13.5">
      <c r="A177" s="31"/>
      <c r="B177" s="31"/>
      <c r="C177" s="31"/>
      <c r="D177" s="31"/>
    </row>
    <row r="178" spans="1:4" ht="13.5">
      <c r="A178" s="31"/>
      <c r="B178" s="31"/>
      <c r="C178" s="31"/>
      <c r="D178" s="31"/>
    </row>
    <row r="179" spans="1:4" ht="13.5">
      <c r="A179" s="31"/>
      <c r="B179" s="31"/>
      <c r="C179" s="31"/>
      <c r="D179" s="31"/>
    </row>
    <row r="180" spans="1:4" ht="13.5">
      <c r="A180" s="31"/>
      <c r="B180" s="31"/>
      <c r="C180" s="31"/>
      <c r="D180" s="31"/>
    </row>
    <row r="181" spans="1:4" ht="13.5">
      <c r="A181" s="31"/>
      <c r="B181" s="31"/>
      <c r="C181" s="31"/>
      <c r="D181" s="31"/>
    </row>
    <row r="182" spans="1:4" ht="13.5">
      <c r="A182" s="31"/>
      <c r="B182" s="31"/>
      <c r="C182" s="31"/>
      <c r="D182" s="31"/>
    </row>
    <row r="183" spans="1:4" ht="13.5">
      <c r="A183" s="31"/>
      <c r="B183" s="31"/>
      <c r="C183" s="31"/>
      <c r="D183" s="31"/>
    </row>
    <row r="184" spans="1:4" ht="13.5">
      <c r="A184" s="31"/>
      <c r="B184" s="31"/>
      <c r="C184" s="31"/>
      <c r="D184" s="31"/>
    </row>
    <row r="185" spans="1:4" ht="13.5">
      <c r="A185" s="31"/>
      <c r="B185" s="31"/>
      <c r="C185" s="31"/>
      <c r="D185" s="31"/>
    </row>
    <row r="186" spans="1:4" ht="13.5">
      <c r="A186" s="31"/>
      <c r="B186" s="31"/>
      <c r="C186" s="31"/>
      <c r="D186" s="31"/>
    </row>
    <row r="187" spans="1:4" ht="13.5">
      <c r="A187" s="31"/>
      <c r="B187" s="31"/>
      <c r="C187" s="31"/>
      <c r="D187" s="31"/>
    </row>
    <row r="188" spans="1:4" ht="13.5">
      <c r="A188" s="31"/>
      <c r="B188" s="31"/>
      <c r="C188" s="31"/>
      <c r="D188" s="31"/>
    </row>
    <row r="189" spans="1:4" ht="13.5">
      <c r="A189" s="31"/>
      <c r="B189" s="31"/>
      <c r="C189" s="31"/>
      <c r="D189" s="31"/>
    </row>
    <row r="190" spans="1:4" ht="13.5">
      <c r="A190" s="31"/>
      <c r="B190" s="31"/>
      <c r="C190" s="31"/>
      <c r="D190" s="31"/>
    </row>
    <row r="191" spans="1:4" ht="13.5">
      <c r="A191" s="31"/>
      <c r="B191" s="31"/>
      <c r="C191" s="31"/>
      <c r="D191" s="31"/>
    </row>
    <row r="192" spans="1:4" ht="13.5">
      <c r="A192" s="31"/>
      <c r="B192" s="31"/>
      <c r="C192" s="31"/>
      <c r="D192" s="31"/>
    </row>
    <row r="193" spans="1:4" ht="13.5">
      <c r="A193" s="31"/>
      <c r="B193" s="31"/>
      <c r="C193" s="31"/>
      <c r="D193" s="31"/>
    </row>
    <row r="194" spans="1:4" ht="13.5">
      <c r="A194" s="31"/>
      <c r="B194" s="31"/>
      <c r="C194" s="31"/>
      <c r="D194" s="31"/>
    </row>
    <row r="195" spans="1:4" ht="13.5">
      <c r="A195" s="31"/>
      <c r="B195" s="31"/>
      <c r="C195" s="31"/>
      <c r="D195" s="31"/>
    </row>
    <row r="196" spans="1:4" ht="13.5">
      <c r="A196" s="31"/>
      <c r="B196" s="31"/>
      <c r="C196" s="31"/>
      <c r="D196" s="31"/>
    </row>
    <row r="197" spans="1:4" ht="13.5">
      <c r="A197" s="31"/>
      <c r="B197" s="31"/>
      <c r="C197" s="31"/>
      <c r="D197" s="31"/>
    </row>
    <row r="198" spans="1:4" ht="13.5">
      <c r="A198" s="31"/>
      <c r="B198" s="31"/>
      <c r="C198" s="31"/>
      <c r="D198" s="31"/>
    </row>
    <row r="199" spans="1:4" ht="13.5">
      <c r="A199" s="31"/>
      <c r="B199" s="31"/>
      <c r="C199" s="31"/>
      <c r="D199" s="31"/>
    </row>
    <row r="200" spans="1:4" ht="13.5">
      <c r="A200" s="31"/>
      <c r="B200" s="31"/>
      <c r="C200" s="31"/>
      <c r="D200" s="31"/>
    </row>
    <row r="201" spans="1:4" ht="13.5">
      <c r="A201" s="31"/>
      <c r="B201" s="31"/>
      <c r="C201" s="31"/>
      <c r="D201" s="31"/>
    </row>
    <row r="202" spans="1:4" ht="13.5">
      <c r="A202" s="31"/>
      <c r="B202" s="31"/>
      <c r="C202" s="31"/>
      <c r="D202" s="31"/>
    </row>
    <row r="203" spans="1:4" ht="13.5">
      <c r="A203" s="31"/>
      <c r="B203" s="31"/>
      <c r="C203" s="31"/>
      <c r="D203" s="31"/>
    </row>
    <row r="204" spans="1:4" ht="13.5">
      <c r="A204" s="31"/>
      <c r="B204" s="31"/>
      <c r="C204" s="31"/>
      <c r="D204" s="31"/>
    </row>
    <row r="205" spans="1:4" ht="13.5">
      <c r="A205" s="31"/>
      <c r="B205" s="31"/>
      <c r="C205" s="31"/>
      <c r="D205" s="31"/>
    </row>
    <row r="206" spans="1:4" ht="13.5">
      <c r="A206" s="31"/>
      <c r="B206" s="31"/>
      <c r="C206" s="31"/>
      <c r="D206" s="31"/>
    </row>
    <row r="207" spans="1:4" ht="13.5">
      <c r="A207" s="31"/>
      <c r="B207" s="31"/>
      <c r="C207" s="31"/>
      <c r="D207" s="31"/>
    </row>
    <row r="208" spans="1:4" ht="13.5">
      <c r="A208" s="31"/>
      <c r="B208" s="31"/>
      <c r="C208" s="31"/>
      <c r="D208" s="31"/>
    </row>
    <row r="209" spans="1:4" ht="13.5">
      <c r="A209" s="31"/>
      <c r="B209" s="31"/>
      <c r="C209" s="31"/>
      <c r="D209" s="31"/>
    </row>
    <row r="210" spans="1:4" ht="13.5">
      <c r="A210" s="31"/>
      <c r="B210" s="31"/>
      <c r="C210" s="31"/>
      <c r="D210" s="31"/>
    </row>
    <row r="211" spans="1:4" ht="13.5">
      <c r="A211" s="31"/>
      <c r="B211" s="31"/>
      <c r="C211" s="31"/>
      <c r="D211" s="31"/>
    </row>
    <row r="212" spans="1:4" ht="13.5">
      <c r="A212" s="31"/>
      <c r="B212" s="31"/>
      <c r="C212" s="31"/>
      <c r="D212" s="31"/>
    </row>
    <row r="213" spans="1:4" ht="13.5">
      <c r="A213" s="31"/>
      <c r="B213" s="31"/>
      <c r="C213" s="31"/>
      <c r="D213" s="31"/>
    </row>
    <row r="214" spans="1:4" ht="13.5">
      <c r="A214" s="31"/>
      <c r="B214" s="31"/>
      <c r="C214" s="31"/>
      <c r="D214" s="31"/>
    </row>
    <row r="215" spans="1:4" ht="13.5">
      <c r="A215" s="31"/>
      <c r="B215" s="31"/>
      <c r="C215" s="31"/>
      <c r="D215" s="31"/>
    </row>
    <row r="216" spans="1:4" ht="13.5">
      <c r="A216" s="31"/>
      <c r="B216" s="31"/>
      <c r="C216" s="31"/>
      <c r="D216" s="31"/>
    </row>
    <row r="217" spans="1:4" ht="13.5">
      <c r="A217" s="31"/>
      <c r="B217" s="31"/>
      <c r="C217" s="31"/>
      <c r="D217" s="31"/>
    </row>
    <row r="218" spans="1:4" ht="13.5">
      <c r="A218" s="31"/>
      <c r="B218" s="31"/>
      <c r="C218" s="31"/>
      <c r="D218" s="31"/>
    </row>
    <row r="219" spans="1:4" ht="13.5">
      <c r="A219" s="31"/>
      <c r="B219" s="31"/>
      <c r="C219" s="31"/>
      <c r="D219" s="31"/>
    </row>
    <row r="220" spans="1:4" ht="13.5">
      <c r="A220" s="31"/>
      <c r="B220" s="31"/>
      <c r="C220" s="31"/>
      <c r="D220" s="31"/>
    </row>
    <row r="221" spans="1:4" ht="13.5">
      <c r="A221" s="31"/>
      <c r="B221" s="31"/>
      <c r="C221" s="31"/>
      <c r="D221" s="31"/>
    </row>
    <row r="222" spans="1:4" ht="13.5">
      <c r="A222" s="31"/>
      <c r="B222" s="31"/>
      <c r="C222" s="31"/>
      <c r="D222" s="31"/>
    </row>
    <row r="223" spans="1:4" ht="13.5">
      <c r="A223" s="31"/>
      <c r="B223" s="31"/>
      <c r="C223" s="31"/>
      <c r="D223" s="31"/>
    </row>
    <row r="224" spans="1:4" ht="13.5">
      <c r="A224" s="31"/>
      <c r="B224" s="31"/>
      <c r="C224" s="31"/>
      <c r="D224" s="31"/>
    </row>
    <row r="225" spans="1:4" ht="13.5">
      <c r="A225" s="31"/>
      <c r="B225" s="31"/>
      <c r="C225" s="31"/>
      <c r="D225" s="31"/>
    </row>
    <row r="226" spans="1:4" ht="13.5">
      <c r="A226" s="31"/>
      <c r="B226" s="31"/>
      <c r="C226" s="31"/>
      <c r="D226" s="31"/>
    </row>
    <row r="227" spans="1:4" ht="13.5">
      <c r="A227" s="31"/>
      <c r="B227" s="31"/>
      <c r="C227" s="31"/>
      <c r="D227" s="31"/>
    </row>
    <row r="228" spans="1:4" ht="13.5">
      <c r="A228" s="31"/>
      <c r="B228" s="31"/>
      <c r="C228" s="31"/>
      <c r="D228" s="31"/>
    </row>
    <row r="229" spans="1:4" ht="13.5">
      <c r="A229" s="31"/>
      <c r="B229" s="31"/>
      <c r="C229" s="31"/>
      <c r="D229" s="31"/>
    </row>
    <row r="230" spans="1:4" ht="13.5">
      <c r="A230" s="31"/>
      <c r="B230" s="31"/>
      <c r="C230" s="31"/>
      <c r="D230" s="31"/>
    </row>
    <row r="231" spans="1:4" ht="13.5">
      <c r="A231" s="31"/>
      <c r="B231" s="31"/>
      <c r="C231" s="31"/>
      <c r="D231" s="31"/>
    </row>
    <row r="232" spans="1:4" ht="13.5">
      <c r="A232" s="31"/>
      <c r="B232" s="31"/>
      <c r="C232" s="31"/>
      <c r="D232" s="31"/>
    </row>
    <row r="233" spans="1:4" ht="13.5">
      <c r="A233" s="31"/>
      <c r="B233" s="31"/>
      <c r="C233" s="31"/>
      <c r="D233" s="31"/>
    </row>
    <row r="234" spans="1:4" ht="13.5">
      <c r="A234" s="31"/>
      <c r="B234" s="31"/>
      <c r="C234" s="31"/>
      <c r="D234" s="31"/>
    </row>
    <row r="235" spans="1:4" ht="13.5">
      <c r="A235" s="31"/>
      <c r="B235" s="31"/>
      <c r="C235" s="31"/>
      <c r="D235" s="31"/>
    </row>
    <row r="236" spans="1:4" ht="13.5">
      <c r="A236" s="31"/>
      <c r="B236" s="31"/>
      <c r="C236" s="31"/>
      <c r="D236" s="31"/>
    </row>
    <row r="237" spans="1:4" ht="13.5">
      <c r="A237" s="31"/>
      <c r="B237" s="31"/>
      <c r="C237" s="31"/>
      <c r="D237" s="31"/>
    </row>
    <row r="238" spans="1:4" ht="13.5">
      <c r="A238" s="31"/>
      <c r="B238" s="31"/>
      <c r="C238" s="31"/>
      <c r="D238" s="31"/>
    </row>
    <row r="239" spans="1:4" ht="13.5">
      <c r="A239" s="31"/>
      <c r="B239" s="31"/>
      <c r="C239" s="31"/>
      <c r="D239" s="31"/>
    </row>
    <row r="240" spans="1:4" ht="13.5">
      <c r="A240" s="31"/>
      <c r="B240" s="31"/>
      <c r="C240" s="31"/>
      <c r="D240" s="31"/>
    </row>
    <row r="241" spans="1:4" ht="13.5">
      <c r="A241" s="31"/>
      <c r="B241" s="31"/>
      <c r="C241" s="31"/>
      <c r="D241" s="31"/>
    </row>
    <row r="242" spans="1:4" ht="13.5">
      <c r="A242" s="31"/>
      <c r="B242" s="31"/>
      <c r="C242" s="31"/>
      <c r="D242" s="31"/>
    </row>
    <row r="243" spans="1:4" ht="13.5">
      <c r="A243" s="31"/>
      <c r="B243" s="31"/>
      <c r="C243" s="31"/>
      <c r="D243" s="31"/>
    </row>
    <row r="244" spans="1:4" ht="13.5">
      <c r="A244" s="31"/>
      <c r="B244" s="31"/>
      <c r="C244" s="31"/>
      <c r="D244" s="31"/>
    </row>
    <row r="245" spans="1:4" ht="13.5">
      <c r="A245" s="31"/>
      <c r="B245" s="31"/>
      <c r="C245" s="31"/>
      <c r="D245" s="31"/>
    </row>
    <row r="246" spans="1:4" ht="13.5">
      <c r="A246" s="31"/>
      <c r="B246" s="31"/>
      <c r="C246" s="31"/>
      <c r="D246" s="31"/>
    </row>
    <row r="247" spans="1:4" ht="13.5">
      <c r="A247" s="31"/>
      <c r="B247" s="31"/>
      <c r="C247" s="31"/>
      <c r="D247" s="31"/>
    </row>
    <row r="248" spans="1:4" ht="13.5">
      <c r="A248" s="31"/>
      <c r="B248" s="31"/>
      <c r="C248" s="31"/>
      <c r="D248" s="31"/>
    </row>
    <row r="249" spans="1:4" ht="13.5">
      <c r="A249" s="31"/>
      <c r="B249" s="31"/>
      <c r="C249" s="31"/>
      <c r="D249" s="31"/>
    </row>
    <row r="250" spans="1:4" ht="13.5">
      <c r="A250" s="31"/>
      <c r="B250" s="31"/>
      <c r="C250" s="31"/>
      <c r="D250" s="31"/>
    </row>
    <row r="251" spans="1:4" ht="13.5">
      <c r="A251" s="31"/>
      <c r="B251" s="31"/>
      <c r="C251" s="31"/>
      <c r="D251" s="31"/>
    </row>
    <row r="252" spans="1:4" ht="13.5">
      <c r="A252" s="31"/>
      <c r="B252" s="31"/>
      <c r="C252" s="31"/>
      <c r="D252" s="31"/>
    </row>
    <row r="253" spans="1:4" ht="13.5">
      <c r="A253" s="31"/>
      <c r="B253" s="31"/>
      <c r="C253" s="31"/>
      <c r="D253" s="31"/>
    </row>
    <row r="254" spans="1:4" ht="13.5">
      <c r="A254" s="31"/>
      <c r="B254" s="31"/>
      <c r="C254" s="31"/>
      <c r="D254" s="31"/>
    </row>
    <row r="255" spans="1:4" ht="13.5">
      <c r="A255" s="31"/>
      <c r="B255" s="31"/>
      <c r="C255" s="31"/>
      <c r="D255" s="31"/>
    </row>
    <row r="256" spans="1:4" ht="13.5">
      <c r="A256" s="31"/>
      <c r="B256" s="31"/>
      <c r="C256" s="31"/>
      <c r="D256" s="31"/>
    </row>
    <row r="257" spans="1:4" ht="13.5">
      <c r="A257" s="31"/>
      <c r="B257" s="31"/>
      <c r="C257" s="31"/>
      <c r="D257" s="31"/>
    </row>
    <row r="258" spans="1:4" ht="13.5">
      <c r="A258" s="31"/>
      <c r="B258" s="31"/>
      <c r="C258" s="31"/>
      <c r="D258" s="31"/>
    </row>
    <row r="259" spans="1:4" ht="13.5">
      <c r="A259" s="31"/>
      <c r="B259" s="31"/>
      <c r="C259" s="31"/>
      <c r="D259" s="31"/>
    </row>
    <row r="260" spans="1:4" ht="13.5">
      <c r="A260" s="31"/>
      <c r="B260" s="31"/>
      <c r="C260" s="31"/>
      <c r="D260" s="31"/>
    </row>
    <row r="261" spans="1:4" ht="13.5">
      <c r="A261" s="31"/>
      <c r="B261" s="31"/>
      <c r="C261" s="31"/>
      <c r="D261" s="31"/>
    </row>
    <row r="262" spans="1:4" ht="13.5">
      <c r="A262" s="31"/>
      <c r="B262" s="31"/>
      <c r="C262" s="31"/>
      <c r="D262" s="31"/>
    </row>
    <row r="263" spans="1:4" ht="13.5">
      <c r="A263" s="31"/>
      <c r="B263" s="31"/>
      <c r="C263" s="31"/>
      <c r="D263" s="31"/>
    </row>
    <row r="264" spans="1:4" ht="13.5">
      <c r="A264" s="31"/>
      <c r="B264" s="31"/>
      <c r="C264" s="31"/>
      <c r="D264" s="31"/>
    </row>
    <row r="265" spans="1:4" ht="13.5">
      <c r="A265" s="31"/>
      <c r="B265" s="31"/>
      <c r="C265" s="31"/>
      <c r="D265" s="31"/>
    </row>
    <row r="266" spans="1:4" ht="13.5">
      <c r="A266" s="31"/>
      <c r="B266" s="31"/>
      <c r="C266" s="31"/>
      <c r="D266" s="31"/>
    </row>
    <row r="267" spans="1:4" ht="13.5">
      <c r="A267" s="31"/>
      <c r="B267" s="31"/>
      <c r="C267" s="31"/>
      <c r="D267" s="31"/>
    </row>
    <row r="268" spans="1:4" ht="13.5">
      <c r="A268" s="31"/>
      <c r="B268" s="31"/>
      <c r="C268" s="31"/>
      <c r="D268" s="31"/>
    </row>
    <row r="269" spans="1:4" ht="13.5">
      <c r="A269" s="31"/>
      <c r="B269" s="31"/>
      <c r="C269" s="31"/>
      <c r="D269" s="31"/>
    </row>
    <row r="270" spans="1:4" ht="13.5">
      <c r="A270" s="31"/>
      <c r="B270" s="31"/>
      <c r="C270" s="31"/>
      <c r="D270" s="31"/>
    </row>
    <row r="271" spans="1:4" ht="13.5">
      <c r="A271" s="31"/>
      <c r="B271" s="31"/>
      <c r="C271" s="31"/>
      <c r="D271" s="31"/>
    </row>
    <row r="272" spans="1:4" ht="13.5">
      <c r="A272" s="31"/>
      <c r="B272" s="31"/>
      <c r="C272" s="31"/>
      <c r="D272" s="31"/>
    </row>
    <row r="273" spans="1:4" ht="13.5">
      <c r="A273" s="31"/>
      <c r="B273" s="31"/>
      <c r="C273" s="31"/>
      <c r="D273" s="31"/>
    </row>
    <row r="274" spans="1:4" ht="13.5">
      <c r="A274" s="31"/>
      <c r="B274" s="31"/>
      <c r="C274" s="31"/>
      <c r="D274" s="31"/>
    </row>
    <row r="275" spans="1:4" ht="13.5">
      <c r="A275" s="31"/>
      <c r="B275" s="31"/>
      <c r="C275" s="31"/>
      <c r="D275" s="31"/>
    </row>
    <row r="276" spans="1:4" ht="13.5">
      <c r="A276" s="31"/>
      <c r="B276" s="31"/>
      <c r="C276" s="31"/>
      <c r="D276" s="31"/>
    </row>
    <row r="277" spans="1:4" ht="13.5">
      <c r="A277" s="31"/>
      <c r="B277" s="31"/>
      <c r="C277" s="31"/>
      <c r="D277" s="31"/>
    </row>
    <row r="278" spans="1:4" ht="13.5">
      <c r="A278" s="31"/>
      <c r="B278" s="31"/>
      <c r="C278" s="31"/>
      <c r="D278" s="31"/>
    </row>
    <row r="279" spans="1:4" ht="13.5">
      <c r="A279" s="31"/>
      <c r="B279" s="31"/>
      <c r="C279" s="31"/>
      <c r="D279" s="31"/>
    </row>
    <row r="280" spans="1:4" ht="13.5">
      <c r="A280" s="31"/>
      <c r="B280" s="31"/>
      <c r="C280" s="31"/>
      <c r="D280" s="31"/>
    </row>
    <row r="281" spans="1:4" ht="13.5">
      <c r="A281" s="31"/>
      <c r="B281" s="31"/>
      <c r="C281" s="31"/>
      <c r="D281" s="31"/>
    </row>
    <row r="282" spans="1:4" ht="13.5">
      <c r="A282" s="31"/>
      <c r="B282" s="31"/>
      <c r="C282" s="31"/>
      <c r="D282" s="31"/>
    </row>
    <row r="283" spans="1:4" ht="13.5">
      <c r="A283" s="31"/>
      <c r="B283" s="31"/>
      <c r="C283" s="31"/>
      <c r="D283" s="31"/>
    </row>
    <row r="284" spans="1:4" ht="13.5">
      <c r="A284" s="31"/>
      <c r="B284" s="31"/>
      <c r="C284" s="31"/>
      <c r="D284" s="31"/>
    </row>
    <row r="285" spans="1:4" ht="13.5">
      <c r="A285" s="31"/>
      <c r="B285" s="31"/>
      <c r="C285" s="31"/>
      <c r="D285" s="31"/>
    </row>
    <row r="286" spans="1:4" ht="13.5">
      <c r="A286" s="31"/>
      <c r="B286" s="31"/>
      <c r="C286" s="31"/>
      <c r="D286" s="31"/>
    </row>
    <row r="287" spans="1:4" ht="13.5">
      <c r="A287" s="31"/>
      <c r="B287" s="31"/>
      <c r="C287" s="31"/>
      <c r="D287" s="31"/>
    </row>
    <row r="288" spans="1:4" ht="13.5">
      <c r="A288" s="31"/>
      <c r="B288" s="31"/>
      <c r="C288" s="31"/>
      <c r="D288" s="31"/>
    </row>
    <row r="289" spans="1:4" ht="13.5">
      <c r="A289" s="31"/>
      <c r="B289" s="31"/>
      <c r="C289" s="31"/>
      <c r="D289" s="31"/>
    </row>
    <row r="290" spans="1:4" ht="13.5">
      <c r="A290" s="31"/>
      <c r="B290" s="31"/>
      <c r="C290" s="31"/>
      <c r="D290" s="31"/>
    </row>
    <row r="291" spans="1:4" ht="13.5">
      <c r="A291" s="31"/>
      <c r="B291" s="31"/>
      <c r="C291" s="31"/>
      <c r="D291" s="31"/>
    </row>
    <row r="292" spans="1:4" ht="13.5">
      <c r="A292" s="31"/>
      <c r="B292" s="31"/>
      <c r="C292" s="31"/>
      <c r="D292" s="31"/>
    </row>
    <row r="293" spans="1:4" ht="13.5">
      <c r="A293" s="31"/>
      <c r="B293" s="31"/>
      <c r="C293" s="31"/>
      <c r="D293" s="31"/>
    </row>
    <row r="294" spans="1:4" ht="13.5">
      <c r="A294" s="31"/>
      <c r="B294" s="31"/>
      <c r="C294" s="31"/>
      <c r="D294" s="31"/>
    </row>
    <row r="295" spans="1:4" ht="13.5">
      <c r="A295" s="31"/>
      <c r="B295" s="31"/>
      <c r="C295" s="31"/>
      <c r="D295" s="31"/>
    </row>
    <row r="296" spans="1:4" ht="13.5">
      <c r="A296" s="31"/>
      <c r="B296" s="31"/>
      <c r="C296" s="31"/>
      <c r="D296" s="31"/>
    </row>
    <row r="297" spans="1:4" ht="13.5">
      <c r="A297" s="31"/>
      <c r="B297" s="31"/>
      <c r="C297" s="31"/>
      <c r="D297" s="31"/>
    </row>
    <row r="298" spans="1:4" ht="13.5">
      <c r="A298" s="31"/>
      <c r="B298" s="31"/>
      <c r="C298" s="31"/>
      <c r="D298" s="31"/>
    </row>
    <row r="299" spans="1:4" ht="13.5">
      <c r="A299" s="31"/>
      <c r="B299" s="31"/>
      <c r="C299" s="31"/>
      <c r="D299" s="31"/>
    </row>
    <row r="300" spans="1:4" ht="13.5">
      <c r="A300" s="31"/>
      <c r="B300" s="31"/>
      <c r="C300" s="31"/>
      <c r="D300" s="31"/>
    </row>
    <row r="301" spans="1:4" ht="13.5">
      <c r="A301" s="31"/>
      <c r="B301" s="31"/>
      <c r="C301" s="31"/>
      <c r="D301" s="31"/>
    </row>
    <row r="302" spans="1:4" ht="13.5">
      <c r="A302" s="31"/>
      <c r="B302" s="31"/>
      <c r="C302" s="31"/>
      <c r="D302" s="31"/>
    </row>
    <row r="303" spans="1:4" ht="13.5">
      <c r="A303" s="31"/>
      <c r="B303" s="31"/>
      <c r="C303" s="31"/>
      <c r="D303" s="31"/>
    </row>
    <row r="304" spans="1:4" ht="13.5">
      <c r="A304" s="31"/>
      <c r="B304" s="31"/>
      <c r="C304" s="31"/>
      <c r="D304" s="31"/>
    </row>
    <row r="305" spans="1:4" ht="13.5">
      <c r="A305" s="31"/>
      <c r="B305" s="31"/>
      <c r="C305" s="31"/>
      <c r="D305" s="31"/>
    </row>
    <row r="306" spans="1:4" ht="13.5">
      <c r="A306" s="31"/>
      <c r="B306" s="31"/>
      <c r="C306" s="31"/>
      <c r="D306" s="31"/>
    </row>
    <row r="307" spans="1:4" ht="13.5">
      <c r="A307" s="31"/>
      <c r="B307" s="31"/>
      <c r="C307" s="31"/>
      <c r="D307" s="31"/>
    </row>
    <row r="308" spans="1:4" ht="13.5">
      <c r="A308" s="31"/>
      <c r="B308" s="31"/>
      <c r="C308" s="31"/>
      <c r="D308" s="31"/>
    </row>
    <row r="309" spans="1:4" ht="13.5">
      <c r="A309" s="31"/>
      <c r="B309" s="31"/>
      <c r="C309" s="31"/>
      <c r="D309" s="31"/>
    </row>
    <row r="310" spans="1:4" ht="13.5">
      <c r="A310" s="31"/>
      <c r="B310" s="31"/>
      <c r="C310" s="31"/>
      <c r="D310" s="31"/>
    </row>
    <row r="311" spans="1:4" ht="13.5">
      <c r="A311" s="31"/>
      <c r="B311" s="31"/>
      <c r="C311" s="31"/>
      <c r="D311" s="31"/>
    </row>
    <row r="312" spans="1:4" ht="13.5">
      <c r="A312" s="31"/>
      <c r="B312" s="31"/>
      <c r="C312" s="31"/>
      <c r="D312" s="31"/>
    </row>
    <row r="313" spans="1:4" ht="13.5">
      <c r="A313" s="31"/>
      <c r="B313" s="31"/>
      <c r="C313" s="31"/>
      <c r="D313" s="31"/>
    </row>
    <row r="314" spans="1:4" ht="13.5">
      <c r="A314" s="31"/>
      <c r="B314" s="31"/>
      <c r="C314" s="31"/>
      <c r="D314" s="31"/>
    </row>
    <row r="315" spans="1:4" ht="13.5">
      <c r="A315" s="31"/>
      <c r="B315" s="31"/>
      <c r="C315" s="31"/>
      <c r="D315" s="31"/>
    </row>
    <row r="316" spans="1:4" ht="13.5">
      <c r="A316" s="31"/>
      <c r="B316" s="31"/>
      <c r="C316" s="31"/>
      <c r="D316" s="31"/>
    </row>
    <row r="317" spans="1:4" ht="13.5">
      <c r="A317" s="31"/>
      <c r="B317" s="31"/>
      <c r="C317" s="31"/>
      <c r="D317" s="31"/>
    </row>
    <row r="318" spans="1:4" ht="13.5">
      <c r="A318" s="31"/>
      <c r="B318" s="31"/>
      <c r="C318" s="31"/>
      <c r="D318" s="31"/>
    </row>
    <row r="319" spans="1:4" ht="13.5">
      <c r="A319" s="31"/>
      <c r="B319" s="31"/>
      <c r="C319" s="31"/>
      <c r="D319" s="31"/>
    </row>
    <row r="320" spans="1:4" ht="13.5">
      <c r="A320" s="31"/>
      <c r="B320" s="31"/>
      <c r="C320" s="31"/>
      <c r="D320" s="31"/>
    </row>
    <row r="321" spans="1:4" ht="13.5">
      <c r="A321" s="31"/>
      <c r="B321" s="31"/>
      <c r="C321" s="31"/>
      <c r="D321" s="31"/>
    </row>
    <row r="322" spans="1:4" ht="13.5">
      <c r="A322" s="31"/>
      <c r="B322" s="31"/>
      <c r="C322" s="31"/>
      <c r="D322" s="31"/>
    </row>
    <row r="323" spans="1:4" ht="13.5">
      <c r="A323" s="31"/>
      <c r="B323" s="31"/>
      <c r="C323" s="31"/>
      <c r="D323" s="31"/>
    </row>
    <row r="324" spans="1:4" ht="13.5">
      <c r="A324" s="31"/>
      <c r="B324" s="31"/>
      <c r="C324" s="31"/>
      <c r="D324" s="31"/>
    </row>
    <row r="325" spans="1:4" ht="13.5">
      <c r="A325" s="31"/>
      <c r="B325" s="31"/>
      <c r="C325" s="31"/>
      <c r="D325" s="31"/>
    </row>
    <row r="326" spans="1:4" ht="13.5">
      <c r="A326" s="31"/>
      <c r="B326" s="31"/>
      <c r="C326" s="31"/>
      <c r="D326" s="31"/>
    </row>
    <row r="327" spans="1:4" ht="13.5">
      <c r="A327" s="31"/>
      <c r="B327" s="31"/>
      <c r="C327" s="31"/>
      <c r="D327" s="31"/>
    </row>
    <row r="328" spans="1:4" ht="13.5">
      <c r="A328" s="31"/>
      <c r="B328" s="31"/>
      <c r="C328" s="31"/>
      <c r="D328" s="31"/>
    </row>
    <row r="329" spans="1:4" ht="13.5">
      <c r="A329" s="31"/>
      <c r="B329" s="31"/>
      <c r="C329" s="31"/>
      <c r="D329" s="31"/>
    </row>
    <row r="330" spans="1:4" ht="13.5">
      <c r="A330" s="31"/>
      <c r="B330" s="31"/>
      <c r="C330" s="31"/>
      <c r="D330" s="31"/>
    </row>
    <row r="331" spans="1:4" ht="13.5">
      <c r="A331" s="31"/>
      <c r="B331" s="31"/>
      <c r="C331" s="31"/>
      <c r="D331" s="31"/>
    </row>
    <row r="332" spans="1:4" ht="13.5">
      <c r="A332" s="31"/>
      <c r="B332" s="31"/>
      <c r="C332" s="31"/>
      <c r="D332" s="31"/>
    </row>
    <row r="333" spans="1:4" ht="13.5">
      <c r="A333" s="31"/>
      <c r="B333" s="31"/>
      <c r="C333" s="31"/>
      <c r="D333" s="31"/>
    </row>
    <row r="334" spans="1:4" ht="13.5">
      <c r="A334" s="31"/>
      <c r="B334" s="31"/>
      <c r="C334" s="31"/>
      <c r="D334" s="31"/>
    </row>
    <row r="335" spans="1:4" ht="13.5">
      <c r="A335" s="31"/>
      <c r="B335" s="31"/>
      <c r="C335" s="31"/>
      <c r="D335" s="31"/>
    </row>
    <row r="336" spans="1:4" ht="13.5">
      <c r="A336" s="31"/>
      <c r="B336" s="31"/>
      <c r="C336" s="31"/>
      <c r="D336" s="31"/>
    </row>
    <row r="337" spans="1:4" ht="13.5">
      <c r="A337" s="31"/>
      <c r="B337" s="31"/>
      <c r="C337" s="31"/>
      <c r="D337" s="31"/>
    </row>
    <row r="338" spans="1:4" ht="13.5">
      <c r="A338" s="31"/>
      <c r="B338" s="31"/>
      <c r="C338" s="31"/>
      <c r="D338" s="31"/>
    </row>
    <row r="339" spans="1:4" ht="13.5">
      <c r="A339" s="31"/>
      <c r="B339" s="31"/>
      <c r="C339" s="31"/>
      <c r="D339" s="31"/>
    </row>
    <row r="340" spans="1:4" ht="13.5">
      <c r="A340" s="31"/>
      <c r="B340" s="31"/>
      <c r="C340" s="31"/>
      <c r="D340" s="31"/>
    </row>
    <row r="341" spans="1:4" ht="13.5">
      <c r="A341" s="31"/>
      <c r="B341" s="31"/>
      <c r="C341" s="31"/>
      <c r="D341" s="31"/>
    </row>
    <row r="342" spans="1:4" ht="13.5">
      <c r="A342" s="31"/>
      <c r="B342" s="31"/>
      <c r="C342" s="31"/>
      <c r="D342" s="31"/>
    </row>
    <row r="343" spans="1:4" ht="13.5">
      <c r="A343" s="31"/>
      <c r="B343" s="31"/>
      <c r="C343" s="31"/>
      <c r="D343" s="31"/>
    </row>
    <row r="344" spans="1:4" ht="13.5">
      <c r="A344" s="31"/>
      <c r="B344" s="31"/>
      <c r="C344" s="31"/>
      <c r="D344" s="31"/>
    </row>
    <row r="345" spans="1:4" ht="13.5">
      <c r="A345" s="31"/>
      <c r="B345" s="31"/>
      <c r="C345" s="31"/>
      <c r="D345" s="31"/>
    </row>
    <row r="346" spans="1:4" ht="13.5">
      <c r="A346" s="31"/>
      <c r="B346" s="31"/>
      <c r="C346" s="31"/>
      <c r="D346" s="31"/>
    </row>
    <row r="347" spans="1:4" ht="13.5">
      <c r="A347" s="31"/>
      <c r="B347" s="31"/>
      <c r="C347" s="31"/>
      <c r="D347" s="31"/>
    </row>
    <row r="348" spans="1:4" ht="13.5">
      <c r="A348" s="31"/>
      <c r="B348" s="31"/>
      <c r="C348" s="31"/>
      <c r="D348" s="31"/>
    </row>
    <row r="349" spans="1:4" ht="13.5">
      <c r="A349" s="31"/>
      <c r="B349" s="31"/>
      <c r="C349" s="31"/>
      <c r="D349" s="31"/>
    </row>
    <row r="350" spans="1:4" ht="13.5">
      <c r="A350" s="31"/>
      <c r="B350" s="31"/>
      <c r="C350" s="31"/>
      <c r="D350" s="31"/>
    </row>
    <row r="351" spans="1:4" ht="13.5">
      <c r="A351" s="31"/>
      <c r="B351" s="31"/>
      <c r="C351" s="31"/>
      <c r="D351" s="31"/>
    </row>
    <row r="352" spans="1:4" ht="13.5">
      <c r="A352" s="31"/>
      <c r="B352" s="31"/>
      <c r="C352" s="31"/>
      <c r="D352" s="31"/>
    </row>
    <row r="353" spans="1:4" ht="13.5">
      <c r="A353" s="31"/>
      <c r="B353" s="31"/>
      <c r="C353" s="31"/>
      <c r="D353" s="31"/>
    </row>
    <row r="354" spans="1:4" ht="13.5">
      <c r="A354" s="31"/>
      <c r="B354" s="31"/>
      <c r="C354" s="31"/>
      <c r="D354" s="31"/>
    </row>
    <row r="355" spans="1:4" ht="13.5">
      <c r="A355" s="31"/>
      <c r="B355" s="31"/>
      <c r="C355" s="31"/>
      <c r="D355" s="31"/>
    </row>
    <row r="356" spans="1:4" ht="13.5">
      <c r="A356" s="31"/>
      <c r="B356" s="31"/>
      <c r="C356" s="31"/>
      <c r="D356" s="31"/>
    </row>
    <row r="357" spans="1:4" ht="13.5">
      <c r="A357" s="31"/>
      <c r="B357" s="31"/>
      <c r="C357" s="31"/>
      <c r="D357" s="31"/>
    </row>
    <row r="358" spans="1:4" ht="13.5">
      <c r="A358" s="31"/>
      <c r="B358" s="31"/>
      <c r="C358" s="31"/>
      <c r="D358" s="31"/>
    </row>
    <row r="359" spans="1:4" ht="13.5">
      <c r="A359" s="31"/>
      <c r="B359" s="31"/>
      <c r="C359" s="31"/>
      <c r="D359" s="31"/>
    </row>
    <row r="360" spans="1:4" ht="13.5">
      <c r="A360" s="31"/>
      <c r="B360" s="31"/>
      <c r="C360" s="31"/>
      <c r="D360" s="31"/>
    </row>
    <row r="361" spans="1:4" ht="13.5">
      <c r="A361" s="31"/>
      <c r="B361" s="31"/>
      <c r="C361" s="31"/>
      <c r="D361" s="31"/>
    </row>
    <row r="362" spans="1:4" ht="13.5">
      <c r="A362" s="31"/>
      <c r="B362" s="31"/>
      <c r="C362" s="31"/>
      <c r="D362" s="31"/>
    </row>
    <row r="363" spans="1:4" ht="13.5">
      <c r="A363" s="31"/>
      <c r="B363" s="31"/>
      <c r="C363" s="31"/>
      <c r="D363" s="31"/>
    </row>
    <row r="364" spans="1:4" ht="13.5">
      <c r="A364" s="31"/>
      <c r="B364" s="31"/>
      <c r="C364" s="31"/>
      <c r="D364" s="31"/>
    </row>
  </sheetData>
  <sheetProtection/>
  <mergeCells count="33">
    <mergeCell ref="I37:J37"/>
    <mergeCell ref="L21:N21"/>
    <mergeCell ref="I28:K28"/>
    <mergeCell ref="C4:N4"/>
    <mergeCell ref="G10:K10"/>
    <mergeCell ref="G11:K11"/>
    <mergeCell ref="G21:K21"/>
    <mergeCell ref="G6:K6"/>
    <mergeCell ref="G7:K7"/>
    <mergeCell ref="G8:K8"/>
    <mergeCell ref="G9:K9"/>
    <mergeCell ref="B11:E11"/>
    <mergeCell ref="B21:F21"/>
    <mergeCell ref="L10:N10"/>
    <mergeCell ref="L11:N11"/>
    <mergeCell ref="L6:N6"/>
    <mergeCell ref="L7:N7"/>
    <mergeCell ref="L8:N8"/>
    <mergeCell ref="L9:N9"/>
    <mergeCell ref="B22:F22"/>
    <mergeCell ref="B6:E6"/>
    <mergeCell ref="B7:E7"/>
    <mergeCell ref="B8:E8"/>
    <mergeCell ref="B9:E9"/>
    <mergeCell ref="B10:E10"/>
    <mergeCell ref="B23:F23"/>
    <mergeCell ref="D40:E40"/>
    <mergeCell ref="B33:E33"/>
    <mergeCell ref="B26:E26"/>
    <mergeCell ref="F28:G28"/>
    <mergeCell ref="F29:G29"/>
    <mergeCell ref="F35:G35"/>
    <mergeCell ref="F34:G34"/>
  </mergeCells>
  <printOptions/>
  <pageMargins left="0.71" right="0.22"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東京都</cp:lastModifiedBy>
  <cp:lastPrinted>2011-09-02T01:48:44Z</cp:lastPrinted>
  <dcterms:created xsi:type="dcterms:W3CDTF">2005-06-06T06:49:09Z</dcterms:created>
  <dcterms:modified xsi:type="dcterms:W3CDTF">2024-03-17T23:50:28Z</dcterms:modified>
  <cp:category/>
  <cp:version/>
  <cp:contentType/>
  <cp:contentStatus/>
</cp:coreProperties>
</file>