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5章\"/>
    </mc:Choice>
  </mc:AlternateContent>
  <bookViews>
    <workbookView xWindow="48" yWindow="12" windowWidth="10320" windowHeight="8100" tabRatio="637"/>
  </bookViews>
  <sheets>
    <sheet name="表5-1-1" sheetId="9" r:id="rId1"/>
  </sheets>
  <definedNames>
    <definedName name="_xlnm.Print_Area" localSheetId="0">'表5-1-1'!$A$1:$M$80</definedName>
    <definedName name="燃不燃区別用途別床面積件数" localSheetId="0">#REF!</definedName>
    <definedName name="燃不燃区別用途別床面積件数">#REF!</definedName>
  </definedNames>
  <calcPr calcId="162913" refMode="R1C1"/>
</workbook>
</file>

<file path=xl/calcChain.xml><?xml version="1.0" encoding="utf-8"?>
<calcChain xmlns="http://schemas.openxmlformats.org/spreadsheetml/2006/main">
  <c r="J74" i="9" l="1"/>
  <c r="L73" i="9"/>
  <c r="J73" i="9"/>
  <c r="F73" i="9"/>
  <c r="D73" i="9"/>
  <c r="K72" i="9"/>
  <c r="E72" i="9"/>
  <c r="C72" i="9"/>
  <c r="M72" i="9" s="1"/>
  <c r="C71" i="9"/>
  <c r="K70" i="9"/>
  <c r="E70" i="9"/>
  <c r="C70" i="9"/>
  <c r="M70" i="9" s="1"/>
  <c r="C69" i="9"/>
  <c r="K68" i="9"/>
  <c r="E68" i="9"/>
  <c r="C68" i="9"/>
  <c r="M68" i="9" s="1"/>
  <c r="C67" i="9"/>
  <c r="K66" i="9"/>
  <c r="E66" i="9"/>
  <c r="C66" i="9"/>
  <c r="M66" i="9" s="1"/>
  <c r="C65" i="9"/>
  <c r="K64" i="9"/>
  <c r="E64" i="9"/>
  <c r="C64" i="9"/>
  <c r="M64" i="9" s="1"/>
  <c r="L62" i="9"/>
  <c r="J62" i="9"/>
  <c r="F62" i="9"/>
  <c r="D62" i="9"/>
  <c r="C61" i="9"/>
  <c r="K60" i="9"/>
  <c r="E60" i="9"/>
  <c r="C60" i="9"/>
  <c r="M60" i="9" s="1"/>
  <c r="C59" i="9"/>
  <c r="K58" i="9"/>
  <c r="E58" i="9"/>
  <c r="C58" i="9"/>
  <c r="L57" i="9"/>
  <c r="J57" i="9"/>
  <c r="J63" i="9" s="1"/>
  <c r="H57" i="9"/>
  <c r="H63" i="9" s="1"/>
  <c r="F57" i="9"/>
  <c r="D57" i="9"/>
  <c r="D63" i="9" s="1"/>
  <c r="G56" i="9"/>
  <c r="C56" i="9"/>
  <c r="C55" i="9"/>
  <c r="G54" i="9"/>
  <c r="C54" i="9"/>
  <c r="C53" i="9"/>
  <c r="G52" i="9"/>
  <c r="C52" i="9"/>
  <c r="C51" i="9"/>
  <c r="G50" i="9"/>
  <c r="C50" i="9"/>
  <c r="C49" i="9"/>
  <c r="G48" i="9"/>
  <c r="C48" i="9"/>
  <c r="C47" i="9"/>
  <c r="G46" i="9"/>
  <c r="C46" i="9"/>
  <c r="C45" i="9"/>
  <c r="G44" i="9"/>
  <c r="C44" i="9"/>
  <c r="C43" i="9"/>
  <c r="I42" i="9"/>
  <c r="E42" i="9"/>
  <c r="C42" i="9"/>
  <c r="M42" i="9" s="1"/>
  <c r="M41" i="9"/>
  <c r="I41" i="9"/>
  <c r="E41" i="9"/>
  <c r="C41" i="9"/>
  <c r="K41" i="9" s="1"/>
  <c r="M40" i="9"/>
  <c r="I40" i="9"/>
  <c r="E40" i="9"/>
  <c r="C40" i="9"/>
  <c r="K40" i="9" s="1"/>
  <c r="M39" i="9"/>
  <c r="I39" i="9"/>
  <c r="E39" i="9"/>
  <c r="C39" i="9"/>
  <c r="K39" i="9" s="1"/>
  <c r="M38" i="9"/>
  <c r="I38" i="9"/>
  <c r="E38" i="9"/>
  <c r="C38" i="9"/>
  <c r="K38" i="9" s="1"/>
  <c r="M37" i="9"/>
  <c r="I37" i="9"/>
  <c r="E37" i="9"/>
  <c r="C37" i="9"/>
  <c r="K37" i="9" s="1"/>
  <c r="M36" i="9"/>
  <c r="I36" i="9"/>
  <c r="E36" i="9"/>
  <c r="C36" i="9"/>
  <c r="K36" i="9" s="1"/>
  <c r="M35" i="9"/>
  <c r="I35" i="9"/>
  <c r="E35" i="9"/>
  <c r="C35" i="9"/>
  <c r="K35" i="9" s="1"/>
  <c r="M34" i="9"/>
  <c r="I34" i="9"/>
  <c r="E34" i="9"/>
  <c r="C34" i="9"/>
  <c r="K34" i="9" s="1"/>
  <c r="M33" i="9"/>
  <c r="I33" i="9"/>
  <c r="E33" i="9"/>
  <c r="C33" i="9"/>
  <c r="K33" i="9" s="1"/>
  <c r="M32" i="9"/>
  <c r="I32" i="9"/>
  <c r="E32" i="9"/>
  <c r="C32" i="9"/>
  <c r="K32" i="9" s="1"/>
  <c r="M31" i="9"/>
  <c r="I31" i="9"/>
  <c r="E31" i="9"/>
  <c r="C31" i="9"/>
  <c r="K31" i="9" s="1"/>
  <c r="L30" i="9"/>
  <c r="J30" i="9"/>
  <c r="H30" i="9"/>
  <c r="H74" i="9" s="1"/>
  <c r="F30" i="9"/>
  <c r="D30" i="9"/>
  <c r="D74" i="9" s="1"/>
  <c r="C29" i="9"/>
  <c r="M29" i="9" s="1"/>
  <c r="G28" i="9"/>
  <c r="C28" i="9"/>
  <c r="C27" i="9"/>
  <c r="G26" i="9"/>
  <c r="C26" i="9"/>
  <c r="C25" i="9"/>
  <c r="G24" i="9"/>
  <c r="C24" i="9"/>
  <c r="C23" i="9"/>
  <c r="G22" i="9"/>
  <c r="C22" i="9"/>
  <c r="C21" i="9"/>
  <c r="G20" i="9"/>
  <c r="C20" i="9"/>
  <c r="C19" i="9"/>
  <c r="G18" i="9"/>
  <c r="C18" i="9"/>
  <c r="C17" i="9"/>
  <c r="G16" i="9"/>
  <c r="C16" i="9"/>
  <c r="C15" i="9"/>
  <c r="G14" i="9"/>
  <c r="C14" i="9"/>
  <c r="C13" i="9"/>
  <c r="G12" i="9"/>
  <c r="C12" i="9"/>
  <c r="C11" i="9"/>
  <c r="G10" i="9"/>
  <c r="C10" i="9"/>
  <c r="C9" i="9"/>
  <c r="G8" i="9"/>
  <c r="C8" i="9"/>
  <c r="C7" i="9"/>
  <c r="M7" i="9" l="1"/>
  <c r="I7" i="9"/>
  <c r="E7" i="9"/>
  <c r="C30" i="9"/>
  <c r="K7" i="9"/>
  <c r="M9" i="9"/>
  <c r="I9" i="9"/>
  <c r="E9" i="9"/>
  <c r="K9" i="9"/>
  <c r="M11" i="9"/>
  <c r="I11" i="9"/>
  <c r="E11" i="9"/>
  <c r="K11" i="9"/>
  <c r="M13" i="9"/>
  <c r="I13" i="9"/>
  <c r="E13" i="9"/>
  <c r="K13" i="9"/>
  <c r="M15" i="9"/>
  <c r="I15" i="9"/>
  <c r="E15" i="9"/>
  <c r="K15" i="9"/>
  <c r="M17" i="9"/>
  <c r="I17" i="9"/>
  <c r="E17" i="9"/>
  <c r="K17" i="9"/>
  <c r="M19" i="9"/>
  <c r="I19" i="9"/>
  <c r="E19" i="9"/>
  <c r="K19" i="9"/>
  <c r="M21" i="9"/>
  <c r="I21" i="9"/>
  <c r="E21" i="9"/>
  <c r="K21" i="9"/>
  <c r="M23" i="9"/>
  <c r="I23" i="9"/>
  <c r="E23" i="9"/>
  <c r="K23" i="9"/>
  <c r="M25" i="9"/>
  <c r="I25" i="9"/>
  <c r="E25" i="9"/>
  <c r="K25" i="9"/>
  <c r="M27" i="9"/>
  <c r="I27" i="9"/>
  <c r="E27" i="9"/>
  <c r="K27" i="9"/>
  <c r="L74" i="9"/>
  <c r="G7" i="9"/>
  <c r="M8" i="9"/>
  <c r="I8" i="9"/>
  <c r="E8" i="9"/>
  <c r="K8" i="9"/>
  <c r="G9" i="9"/>
  <c r="M10" i="9"/>
  <c r="I10" i="9"/>
  <c r="E10" i="9"/>
  <c r="K10" i="9"/>
  <c r="G11" i="9"/>
  <c r="M12" i="9"/>
  <c r="I12" i="9"/>
  <c r="E12" i="9"/>
  <c r="K12" i="9"/>
  <c r="G13" i="9"/>
  <c r="M14" i="9"/>
  <c r="I14" i="9"/>
  <c r="E14" i="9"/>
  <c r="K14" i="9"/>
  <c r="G15" i="9"/>
  <c r="M16" i="9"/>
  <c r="I16" i="9"/>
  <c r="E16" i="9"/>
  <c r="K16" i="9"/>
  <c r="G17" i="9"/>
  <c r="M18" i="9"/>
  <c r="I18" i="9"/>
  <c r="E18" i="9"/>
  <c r="K18" i="9"/>
  <c r="G19" i="9"/>
  <c r="M20" i="9"/>
  <c r="I20" i="9"/>
  <c r="E20" i="9"/>
  <c r="K20" i="9"/>
  <c r="G21" i="9"/>
  <c r="M22" i="9"/>
  <c r="I22" i="9"/>
  <c r="E22" i="9"/>
  <c r="K22" i="9"/>
  <c r="G23" i="9"/>
  <c r="M24" i="9"/>
  <c r="I24" i="9"/>
  <c r="E24" i="9"/>
  <c r="K24" i="9"/>
  <c r="G25" i="9"/>
  <c r="M26" i="9"/>
  <c r="I26" i="9"/>
  <c r="E26" i="9"/>
  <c r="K26" i="9"/>
  <c r="G27" i="9"/>
  <c r="M28" i="9"/>
  <c r="I28" i="9"/>
  <c r="E28" i="9"/>
  <c r="K28" i="9"/>
  <c r="G29" i="9"/>
  <c r="K29" i="9"/>
  <c r="M43" i="9"/>
  <c r="I43" i="9"/>
  <c r="E43" i="9"/>
  <c r="K43" i="9"/>
  <c r="M45" i="9"/>
  <c r="I45" i="9"/>
  <c r="E45" i="9"/>
  <c r="K45" i="9"/>
  <c r="M47" i="9"/>
  <c r="I47" i="9"/>
  <c r="E47" i="9"/>
  <c r="K47" i="9"/>
  <c r="M49" i="9"/>
  <c r="I49" i="9"/>
  <c r="E49" i="9"/>
  <c r="K49" i="9"/>
  <c r="M51" i="9"/>
  <c r="I51" i="9"/>
  <c r="E51" i="9"/>
  <c r="K51" i="9"/>
  <c r="M53" i="9"/>
  <c r="I53" i="9"/>
  <c r="E53" i="9"/>
  <c r="K53" i="9"/>
  <c r="M55" i="9"/>
  <c r="I55" i="9"/>
  <c r="E55" i="9"/>
  <c r="K55" i="9"/>
  <c r="C57" i="9"/>
  <c r="K59" i="9"/>
  <c r="E59" i="9"/>
  <c r="M59" i="9"/>
  <c r="K61" i="9"/>
  <c r="E61" i="9"/>
  <c r="M61" i="9"/>
  <c r="K65" i="9"/>
  <c r="E65" i="9"/>
  <c r="M65" i="9"/>
  <c r="K67" i="9"/>
  <c r="E67" i="9"/>
  <c r="M67" i="9"/>
  <c r="K69" i="9"/>
  <c r="E69" i="9"/>
  <c r="M69" i="9"/>
  <c r="K71" i="9"/>
  <c r="E71" i="9"/>
  <c r="M71" i="9"/>
  <c r="C73" i="9"/>
  <c r="E29" i="9"/>
  <c r="I29" i="9"/>
  <c r="G31" i="9"/>
  <c r="G32" i="9"/>
  <c r="G33" i="9"/>
  <c r="G34" i="9"/>
  <c r="G35" i="9"/>
  <c r="G36" i="9"/>
  <c r="G37" i="9"/>
  <c r="G38" i="9"/>
  <c r="G39" i="9"/>
  <c r="G40" i="9"/>
  <c r="G41" i="9"/>
  <c r="G42" i="9"/>
  <c r="K42" i="9"/>
  <c r="G43" i="9"/>
  <c r="M44" i="9"/>
  <c r="I44" i="9"/>
  <c r="E44" i="9"/>
  <c r="K44" i="9"/>
  <c r="G45" i="9"/>
  <c r="M46" i="9"/>
  <c r="I46" i="9"/>
  <c r="E46" i="9"/>
  <c r="K46" i="9"/>
  <c r="G47" i="9"/>
  <c r="M48" i="9"/>
  <c r="I48" i="9"/>
  <c r="E48" i="9"/>
  <c r="K48" i="9"/>
  <c r="G49" i="9"/>
  <c r="M50" i="9"/>
  <c r="I50" i="9"/>
  <c r="E50" i="9"/>
  <c r="K50" i="9"/>
  <c r="G51" i="9"/>
  <c r="M52" i="9"/>
  <c r="I52" i="9"/>
  <c r="E52" i="9"/>
  <c r="K52" i="9"/>
  <c r="G53" i="9"/>
  <c r="M54" i="9"/>
  <c r="I54" i="9"/>
  <c r="E54" i="9"/>
  <c r="K54" i="9"/>
  <c r="G55" i="9"/>
  <c r="M56" i="9"/>
  <c r="I56" i="9"/>
  <c r="E56" i="9"/>
  <c r="K56" i="9"/>
  <c r="F63" i="9"/>
  <c r="L63" i="9"/>
  <c r="C62" i="9"/>
  <c r="M62" i="9" s="1"/>
  <c r="G59" i="9"/>
  <c r="G61" i="9"/>
  <c r="K62" i="9"/>
  <c r="G65" i="9"/>
  <c r="G67" i="9"/>
  <c r="G69" i="9"/>
  <c r="G71" i="9"/>
  <c r="G58" i="9"/>
  <c r="M58" i="9"/>
  <c r="G60" i="9"/>
  <c r="G64" i="9"/>
  <c r="G66" i="9"/>
  <c r="G68" i="9"/>
  <c r="G70" i="9"/>
  <c r="G72" i="9"/>
  <c r="F74" i="9" l="1"/>
  <c r="M73" i="9"/>
  <c r="K73" i="9"/>
  <c r="G73" i="9"/>
  <c r="E73" i="9"/>
  <c r="G62" i="9"/>
  <c r="M30" i="9"/>
  <c r="K30" i="9"/>
  <c r="I30" i="9"/>
  <c r="G30" i="9"/>
  <c r="E30" i="9"/>
  <c r="E62" i="9"/>
  <c r="M63" i="9"/>
  <c r="C63" i="9"/>
  <c r="M57" i="9"/>
  <c r="K57" i="9"/>
  <c r="I57" i="9"/>
  <c r="G57" i="9"/>
  <c r="E57" i="9"/>
  <c r="I63" i="9" l="1"/>
  <c r="E63" i="9"/>
  <c r="K63" i="9"/>
  <c r="C74" i="9"/>
  <c r="G63" i="9"/>
  <c r="I74" i="9" l="1"/>
  <c r="K74" i="9"/>
  <c r="E74" i="9"/>
  <c r="M74" i="9"/>
  <c r="G74" i="9"/>
</calcChain>
</file>

<file path=xl/sharedStrings.xml><?xml version="1.0" encoding="utf-8"?>
<sst xmlns="http://schemas.openxmlformats.org/spreadsheetml/2006/main" count="99" uniqueCount="88">
  <si>
    <t>住宅・アパート</t>
  </si>
  <si>
    <t>事務所・店舗等</t>
  </si>
  <si>
    <t>工場・倉庫</t>
  </si>
  <si>
    <t>区市町村名</t>
  </si>
  <si>
    <t>事務所・銀行</t>
  </si>
  <si>
    <t>面積</t>
  </si>
  <si>
    <t>構成比</t>
  </si>
  <si>
    <t>港　　　区</t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</si>
  <si>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</si>
  <si>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</si>
  <si>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</si>
  <si>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</si>
  <si>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</si>
  <si>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</si>
  <si>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</si>
  <si>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</si>
  <si>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</si>
  <si>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</si>
  <si>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</si>
  <si>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</si>
  <si>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</si>
  <si>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</si>
  <si>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</si>
  <si>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</si>
  <si>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</si>
  <si>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</si>
  <si>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</si>
  <si>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区　部　計</t>
  </si>
  <si>
    <t>立　川　市</t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</si>
  <si>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</si>
  <si>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</si>
  <si>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</si>
  <si>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</si>
  <si>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</si>
  <si>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</si>
  <si>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</si>
  <si>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　平　市</t>
  </si>
  <si>
    <t>日　野　市</t>
  </si>
  <si>
    <t>国　立　市</t>
  </si>
  <si>
    <t>福　生　市</t>
  </si>
  <si>
    <t>狛　江　市</t>
  </si>
  <si>
    <t>清　瀬　市</t>
  </si>
  <si>
    <t>東久留米市</t>
  </si>
  <si>
    <t>武蔵村山市</t>
  </si>
  <si>
    <t>多　摩　市</t>
  </si>
  <si>
    <t>稲　城　市</t>
  </si>
  <si>
    <t>あきる野市</t>
  </si>
  <si>
    <t>市　部　計</t>
  </si>
  <si>
    <t>瑞　穂　町</t>
  </si>
  <si>
    <t>日の出　町</t>
  </si>
  <si>
    <t>檜　原　村</t>
  </si>
  <si>
    <t>奥多摩　町</t>
  </si>
  <si>
    <t>西多摩郡計</t>
  </si>
  <si>
    <t>　　　2 免税点未満を含む。</t>
  </si>
  <si>
    <t>　　　3 事務所・銀行の項目における空欄の町村は未調査である。</t>
  </si>
  <si>
    <t>　</t>
  </si>
  <si>
    <t>　表５－１－１　建物床面積の用途別内訳</t>
    <phoneticPr fontId="19"/>
  </si>
  <si>
    <t>（単位：千㎡、％）</t>
    <phoneticPr fontId="19"/>
  </si>
  <si>
    <t>合計</t>
    <rPh sb="0" eb="1">
      <t>ゴウ</t>
    </rPh>
    <rPh sb="1" eb="2">
      <t>ケイ</t>
    </rPh>
    <phoneticPr fontId="19"/>
  </si>
  <si>
    <t>その他</t>
    <phoneticPr fontId="19"/>
  </si>
  <si>
    <t xml:space="preserve">羽　村　市    </t>
    <phoneticPr fontId="19"/>
  </si>
  <si>
    <t>西東京　市</t>
    <rPh sb="0" eb="1">
      <t>ニシ</t>
    </rPh>
    <rPh sb="1" eb="3">
      <t>トウキョウ</t>
    </rPh>
    <rPh sb="4" eb="5">
      <t>シ</t>
    </rPh>
    <phoneticPr fontId="19"/>
  </si>
  <si>
    <t>西多摩郡</t>
    <rPh sb="1" eb="3">
      <t>タマ</t>
    </rPh>
    <rPh sb="3" eb="4">
      <t>グン</t>
    </rPh>
    <phoneticPr fontId="19"/>
  </si>
  <si>
    <t>多摩地域計</t>
    <phoneticPr fontId="23"/>
  </si>
  <si>
    <t>島　しょ</t>
    <rPh sb="0" eb="1">
      <t>トウ</t>
    </rPh>
    <phoneticPr fontId="19"/>
  </si>
  <si>
    <t>大島町</t>
    <rPh sb="0" eb="3">
      <t>オオシママチ</t>
    </rPh>
    <phoneticPr fontId="23"/>
  </si>
  <si>
    <t>利島村</t>
    <rPh sb="0" eb="3">
      <t>トシマムラ</t>
    </rPh>
    <phoneticPr fontId="23"/>
  </si>
  <si>
    <t>新島村</t>
    <rPh sb="0" eb="3">
      <t>ニイジマムラ</t>
    </rPh>
    <phoneticPr fontId="23"/>
  </si>
  <si>
    <t>神津島村</t>
    <rPh sb="0" eb="3">
      <t>コウヅシマ</t>
    </rPh>
    <rPh sb="3" eb="4">
      <t>ムラ</t>
    </rPh>
    <phoneticPr fontId="23"/>
  </si>
  <si>
    <t>三宅村</t>
    <rPh sb="0" eb="3">
      <t>ミヤケムラ</t>
    </rPh>
    <phoneticPr fontId="23"/>
  </si>
  <si>
    <t>御蔵島村</t>
    <rPh sb="0" eb="2">
      <t>ミクラ</t>
    </rPh>
    <rPh sb="2" eb="3">
      <t>シマ</t>
    </rPh>
    <rPh sb="3" eb="4">
      <t>ムラ</t>
    </rPh>
    <phoneticPr fontId="23"/>
  </si>
  <si>
    <t>八丈町</t>
    <rPh sb="0" eb="3">
      <t>ハチジョウマチ</t>
    </rPh>
    <phoneticPr fontId="23"/>
  </si>
  <si>
    <t>青ヶ島村</t>
    <rPh sb="0" eb="4">
      <t>アオガシマムラ</t>
    </rPh>
    <phoneticPr fontId="23"/>
  </si>
  <si>
    <t>小笠原村</t>
    <rPh sb="0" eb="4">
      <t>オガサワラムラ</t>
    </rPh>
    <phoneticPr fontId="23"/>
  </si>
  <si>
    <t>島しょ計</t>
    <rPh sb="0" eb="1">
      <t>シマ</t>
    </rPh>
    <rPh sb="3" eb="4">
      <t>ケイ</t>
    </rPh>
    <phoneticPr fontId="19"/>
  </si>
  <si>
    <t>　　　4 端数処理のため、各項の和と表示した計は、必ずしも一致しない。</t>
    <rPh sb="5" eb="7">
      <t>ハスウ</t>
    </rPh>
    <rPh sb="7" eb="9">
      <t>ショリ</t>
    </rPh>
    <rPh sb="13" eb="15">
      <t>カクコウ</t>
    </rPh>
    <rPh sb="16" eb="17">
      <t>ワ</t>
    </rPh>
    <rPh sb="18" eb="20">
      <t>ヒョウジ</t>
    </rPh>
    <rPh sb="22" eb="23">
      <t>ケイ</t>
    </rPh>
    <rPh sb="25" eb="26">
      <t>カナラ</t>
    </rPh>
    <rPh sb="29" eb="31">
      <t>イッチ</t>
    </rPh>
    <phoneticPr fontId="19"/>
  </si>
  <si>
    <t>千代田区</t>
    <phoneticPr fontId="19"/>
  </si>
  <si>
    <t>中央区</t>
    <phoneticPr fontId="19"/>
  </si>
  <si>
    <t>新宿区</t>
    <phoneticPr fontId="19"/>
  </si>
  <si>
    <t>世田谷区</t>
    <phoneticPr fontId="19"/>
  </si>
  <si>
    <t>江戸川区</t>
    <phoneticPr fontId="19"/>
  </si>
  <si>
    <t>八王子市</t>
    <phoneticPr fontId="19"/>
  </si>
  <si>
    <t>武蔵野市</t>
    <phoneticPr fontId="19"/>
  </si>
  <si>
    <t>小金井市</t>
    <phoneticPr fontId="19"/>
  </si>
  <si>
    <t>東村山市</t>
    <phoneticPr fontId="19"/>
  </si>
  <si>
    <t>国分寺市</t>
    <phoneticPr fontId="19"/>
  </si>
  <si>
    <t>東大和市</t>
    <phoneticPr fontId="19"/>
  </si>
  <si>
    <t>（注）1 課税資料から作成(平成31年１月１日現在）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</si>
</sst>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#"/>
    <numFmt numFmtId="178" formatCode="0.00000"/>
    <numFmt numFmtId="179" formatCode="#,##0.0_);[Red]\(#,##0.0\)"/>
    <numFmt numFmtId="180" formatCode="#,##0,"/>
    <numFmt numFmtId="181" formatCode="#,##0_ "/>
  </numFmts>
  <fonts count="25"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0" fillId="18" borderId="0" xfId="0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applyFont="1" applyFill="1">
      <alignment vertical="center"/>
    </xf>
    <xf numFmtId="179" fontId="21" fillId="18" borderId="0" xfId="0" applyNumberFormat="1" applyFont="1" applyFill="1">
      <alignment vertical="center"/>
    </xf>
    <xf numFmtId="0" fontId="21" fillId="18" borderId="0" xfId="0" applyFont="1" applyFill="1" applyAlignment="1">
      <alignment horizontal="right" vertical="center"/>
    </xf>
    <xf numFmtId="0" fontId="21" fillId="18" borderId="10" xfId="0" applyFont="1" applyFill="1" applyBorder="1">
      <alignment vertical="center"/>
    </xf>
    <xf numFmtId="0" fontId="21" fillId="18" borderId="11" xfId="0" applyFont="1" applyFill="1" applyBorder="1" applyAlignment="1">
      <alignment vertical="center"/>
    </xf>
    <xf numFmtId="0" fontId="21" fillId="18" borderId="10" xfId="0" applyFont="1" applyFill="1" applyBorder="1" applyAlignment="1">
      <alignment vertical="center"/>
    </xf>
    <xf numFmtId="0" fontId="21" fillId="18" borderId="11" xfId="0" applyFont="1" applyFill="1" applyBorder="1" applyAlignment="1">
      <alignment horizontal="center" vertical="center"/>
    </xf>
    <xf numFmtId="0" fontId="21" fillId="18" borderId="12" xfId="0" applyFont="1" applyFill="1" applyBorder="1" applyAlignment="1">
      <alignment horizontal="center" vertical="center"/>
    </xf>
    <xf numFmtId="0" fontId="21" fillId="18" borderId="10" xfId="0" applyFont="1" applyFill="1" applyBorder="1" applyAlignment="1">
      <alignment horizontal="left" vertical="center"/>
    </xf>
    <xf numFmtId="0" fontId="21" fillId="18" borderId="13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Continuous" vertical="center"/>
    </xf>
    <xf numFmtId="0" fontId="21" fillId="18" borderId="0" xfId="0" applyFont="1" applyFill="1" applyBorder="1" applyAlignment="1">
      <alignment horizontal="centerContinuous" vertical="center"/>
    </xf>
    <xf numFmtId="0" fontId="21" fillId="0" borderId="14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18" borderId="17" xfId="0" applyFont="1" applyFill="1" applyBorder="1" applyAlignment="1">
      <alignment horizontal="centerContinuous" vertical="center"/>
    </xf>
    <xf numFmtId="0" fontId="21" fillId="18" borderId="15" xfId="0" applyFont="1" applyFill="1" applyBorder="1" applyAlignment="1">
      <alignment horizontal="centerContinuous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distributed" vertical="center"/>
    </xf>
    <xf numFmtId="176" fontId="22" fillId="0" borderId="19" xfId="0" applyNumberFormat="1" applyFont="1" applyFill="1" applyBorder="1">
      <alignment vertical="center"/>
    </xf>
    <xf numFmtId="3" fontId="21" fillId="0" borderId="0" xfId="0" applyNumberFormat="1" applyFont="1" applyFill="1">
      <alignment vertical="center"/>
    </xf>
    <xf numFmtId="4" fontId="21" fillId="0" borderId="0" xfId="0" applyNumberFormat="1" applyFont="1" applyFill="1">
      <alignment vertical="center"/>
    </xf>
    <xf numFmtId="176" fontId="22" fillId="0" borderId="20" xfId="0" applyNumberFormat="1" applyFont="1" applyFill="1" applyBorder="1">
      <alignment vertical="center"/>
    </xf>
    <xf numFmtId="0" fontId="21" fillId="0" borderId="21" xfId="0" applyFont="1" applyFill="1" applyBorder="1" applyAlignment="1">
      <alignment horizontal="distributed" vertical="center"/>
    </xf>
    <xf numFmtId="176" fontId="22" fillId="0" borderId="22" xfId="0" applyNumberFormat="1" applyFont="1" applyFill="1" applyBorder="1">
      <alignment vertical="center"/>
    </xf>
    <xf numFmtId="177" fontId="21" fillId="18" borderId="0" xfId="0" applyNumberFormat="1" applyFont="1" applyFill="1">
      <alignment vertical="center"/>
    </xf>
    <xf numFmtId="3" fontId="21" fillId="18" borderId="0" xfId="0" applyNumberFormat="1" applyFont="1" applyFill="1">
      <alignment vertical="center"/>
    </xf>
    <xf numFmtId="0" fontId="21" fillId="0" borderId="17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distributed" vertical="center"/>
    </xf>
    <xf numFmtId="3" fontId="21" fillId="18" borderId="0" xfId="0" applyNumberFormat="1" applyFont="1" applyFill="1" applyBorder="1">
      <alignment vertical="center"/>
    </xf>
    <xf numFmtId="0" fontId="24" fillId="18" borderId="0" xfId="0" applyFont="1" applyFill="1">
      <alignment vertical="center"/>
    </xf>
    <xf numFmtId="0" fontId="21" fillId="18" borderId="0" xfId="0" applyFont="1" applyFill="1" applyBorder="1">
      <alignment vertical="center"/>
    </xf>
    <xf numFmtId="0" fontId="21" fillId="18" borderId="0" xfId="0" applyFont="1" applyFill="1" applyBorder="1" applyAlignment="1">
      <alignment vertical="center"/>
    </xf>
    <xf numFmtId="0" fontId="21" fillId="19" borderId="14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distributed" vertical="center"/>
    </xf>
    <xf numFmtId="0" fontId="21" fillId="19" borderId="0" xfId="0" applyFont="1" applyFill="1">
      <alignment vertical="center"/>
    </xf>
    <xf numFmtId="3" fontId="21" fillId="19" borderId="0" xfId="0" applyNumberFormat="1" applyFont="1" applyFill="1">
      <alignment vertical="center"/>
    </xf>
    <xf numFmtId="4" fontId="21" fillId="19" borderId="0" xfId="0" applyNumberFormat="1" applyFont="1" applyFill="1">
      <alignment vertical="center"/>
    </xf>
    <xf numFmtId="177" fontId="21" fillId="18" borderId="0" xfId="0" applyNumberFormat="1" applyFont="1" applyFill="1" applyBorder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179" fontId="21" fillId="0" borderId="0" xfId="0" applyNumberFormat="1" applyFont="1" applyFill="1">
      <alignment vertical="center"/>
    </xf>
    <xf numFmtId="0" fontId="21" fillId="0" borderId="18" xfId="0" applyFont="1" applyFill="1" applyBorder="1" applyAlignment="1">
      <alignment horizontal="center" vertical="center"/>
    </xf>
    <xf numFmtId="177" fontId="21" fillId="0" borderId="0" xfId="0" applyNumberFormat="1" applyFont="1" applyFill="1">
      <alignment vertical="center"/>
    </xf>
    <xf numFmtId="3" fontId="21" fillId="0" borderId="0" xfId="0" applyNumberFormat="1" applyFont="1" applyFill="1" applyBorder="1">
      <alignment vertical="center"/>
    </xf>
    <xf numFmtId="176" fontId="21" fillId="0" borderId="0" xfId="0" applyNumberFormat="1" applyFont="1" applyFill="1" applyBorder="1">
      <alignment vertical="center"/>
    </xf>
    <xf numFmtId="179" fontId="21" fillId="18" borderId="0" xfId="0" applyNumberFormat="1" applyFont="1" applyFill="1" applyBorder="1">
      <alignment vertical="center"/>
    </xf>
    <xf numFmtId="178" fontId="21" fillId="18" borderId="0" xfId="0" applyNumberFormat="1" applyFont="1" applyFill="1" applyBorder="1">
      <alignment vertical="center"/>
    </xf>
    <xf numFmtId="38" fontId="24" fillId="0" borderId="0" xfId="33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distributed" vertical="center"/>
    </xf>
    <xf numFmtId="38" fontId="21" fillId="0" borderId="0" xfId="0" applyNumberFormat="1" applyFont="1" applyFill="1" applyBorder="1">
      <alignment vertical="center"/>
    </xf>
    <xf numFmtId="0" fontId="24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distributed" vertical="distributed"/>
    </xf>
    <xf numFmtId="0" fontId="21" fillId="0" borderId="23" xfId="0" applyFont="1" applyFill="1" applyBorder="1" applyAlignment="1">
      <alignment horizontal="distributed" vertical="distributed"/>
    </xf>
    <xf numFmtId="0" fontId="21" fillId="0" borderId="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80" fontId="22" fillId="0" borderId="19" xfId="0" applyNumberFormat="1" applyFont="1" applyFill="1" applyBorder="1">
      <alignment vertical="center"/>
    </xf>
    <xf numFmtId="180" fontId="22" fillId="19" borderId="14" xfId="0" applyNumberFormat="1" applyFont="1" applyFill="1" applyBorder="1">
      <alignment vertical="center"/>
    </xf>
    <xf numFmtId="176" fontId="22" fillId="19" borderId="14" xfId="0" applyNumberFormat="1" applyFont="1" applyFill="1" applyBorder="1">
      <alignment vertical="center"/>
    </xf>
    <xf numFmtId="180" fontId="22" fillId="0" borderId="20" xfId="0" applyNumberFormat="1" applyFont="1" applyFill="1" applyBorder="1">
      <alignment vertical="center"/>
    </xf>
    <xf numFmtId="180" fontId="22" fillId="0" borderId="14" xfId="0" applyNumberFormat="1" applyFont="1" applyFill="1" applyBorder="1">
      <alignment vertical="center"/>
    </xf>
    <xf numFmtId="180" fontId="22" fillId="0" borderId="21" xfId="0" applyNumberFormat="1" applyFont="1" applyFill="1" applyBorder="1">
      <alignment vertical="center"/>
    </xf>
    <xf numFmtId="180" fontId="22" fillId="19" borderId="21" xfId="0" applyNumberFormat="1" applyFont="1" applyFill="1" applyBorder="1">
      <alignment vertical="center"/>
    </xf>
    <xf numFmtId="176" fontId="22" fillId="19" borderId="21" xfId="0" applyNumberFormat="1" applyFont="1" applyFill="1" applyBorder="1">
      <alignment vertical="center"/>
    </xf>
    <xf numFmtId="180" fontId="22" fillId="19" borderId="10" xfId="0" applyNumberFormat="1" applyFont="1" applyFill="1" applyBorder="1">
      <alignment vertical="center"/>
    </xf>
    <xf numFmtId="180" fontId="22" fillId="19" borderId="14" xfId="0" applyNumberFormat="1" applyFont="1" applyFill="1" applyBorder="1" applyAlignment="1">
      <alignment vertical="center" wrapText="1"/>
    </xf>
    <xf numFmtId="180" fontId="22" fillId="0" borderId="18" xfId="0" applyNumberFormat="1" applyFont="1" applyFill="1" applyBorder="1">
      <alignment vertical="center"/>
    </xf>
    <xf numFmtId="180" fontId="22" fillId="18" borderId="13" xfId="0" applyNumberFormat="1" applyFont="1" applyFill="1" applyBorder="1">
      <alignment vertical="center"/>
    </xf>
    <xf numFmtId="180" fontId="22" fillId="19" borderId="0" xfId="0" applyNumberFormat="1" applyFont="1" applyFill="1">
      <alignment vertical="center"/>
    </xf>
    <xf numFmtId="181" fontId="22" fillId="19" borderId="10" xfId="0" applyNumberFormat="1" applyFont="1" applyFill="1" applyBorder="1">
      <alignment vertical="center"/>
    </xf>
    <xf numFmtId="180" fontId="22" fillId="18" borderId="24" xfId="0" applyNumberFormat="1" applyFont="1" applyFill="1" applyBorder="1">
      <alignment vertical="center"/>
    </xf>
    <xf numFmtId="181" fontId="22" fillId="19" borderId="14" xfId="0" applyNumberFormat="1" applyFont="1" applyFill="1" applyBorder="1">
      <alignment vertical="center"/>
    </xf>
    <xf numFmtId="180" fontId="22" fillId="18" borderId="16" xfId="0" applyNumberFormat="1" applyFont="1" applyFill="1" applyBorder="1">
      <alignment vertical="center"/>
    </xf>
    <xf numFmtId="180" fontId="22" fillId="19" borderId="16" xfId="0" applyNumberFormat="1" applyFont="1" applyFill="1" applyBorder="1">
      <alignment vertical="center"/>
    </xf>
    <xf numFmtId="181" fontId="22" fillId="19" borderId="21" xfId="0" applyNumberFormat="1" applyFont="1" applyFill="1" applyBorder="1">
      <alignment vertical="center"/>
    </xf>
    <xf numFmtId="180" fontId="22" fillId="0" borderId="22" xfId="0" applyNumberFormat="1" applyFont="1" applyFill="1" applyBorder="1">
      <alignment vertical="center"/>
    </xf>
    <xf numFmtId="180" fontId="22" fillId="19" borderId="22" xfId="0" applyNumberFormat="1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Q92"/>
  <sheetViews>
    <sheetView showGridLines="0" tabSelected="1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63" sqref="J63"/>
    </sheetView>
  </sheetViews>
  <sheetFormatPr defaultColWidth="7.140625" defaultRowHeight="12"/>
  <cols>
    <col min="1" max="1" width="3.85546875" style="3" customWidth="1"/>
    <col min="2" max="2" width="14.7109375" style="2" customWidth="1"/>
    <col min="3" max="4" width="11.85546875" style="3" customWidth="1"/>
    <col min="5" max="5" width="8.7109375" style="3" customWidth="1"/>
    <col min="6" max="6" width="11.85546875" style="3" customWidth="1"/>
    <col min="7" max="7" width="8.7109375" style="3" customWidth="1"/>
    <col min="8" max="8" width="11.85546875" style="3" customWidth="1"/>
    <col min="9" max="9" width="8.7109375" style="3" customWidth="1"/>
    <col min="10" max="10" width="11.85546875" style="3" customWidth="1"/>
    <col min="11" max="11" width="8.7109375" style="3" customWidth="1"/>
    <col min="12" max="12" width="11.85546875" style="3" customWidth="1"/>
    <col min="13" max="13" width="8.7109375" style="3" customWidth="1"/>
    <col min="14" max="14" width="0.7109375" style="3" customWidth="1"/>
    <col min="15" max="15" width="11.42578125" style="4" bestFit="1" customWidth="1"/>
    <col min="16" max="16" width="10.42578125" style="3" bestFit="1" customWidth="1"/>
    <col min="17" max="17" width="14.140625" style="3" bestFit="1" customWidth="1"/>
    <col min="18" max="18" width="10.42578125" style="3" bestFit="1" customWidth="1"/>
    <col min="19" max="19" width="13" style="3" customWidth="1"/>
    <col min="20" max="33" width="8.85546875" style="3" customWidth="1"/>
    <col min="34" max="37" width="10.85546875" style="3" customWidth="1"/>
    <col min="38" max="38" width="13" style="3" customWidth="1"/>
    <col min="39" max="39" width="12.42578125" style="3" customWidth="1"/>
    <col min="40" max="40" width="9.140625" style="3" customWidth="1"/>
    <col min="41" max="41" width="5.28515625" style="3" customWidth="1"/>
    <col min="42" max="42" width="10" style="3" customWidth="1"/>
    <col min="43" max="43" width="4.28515625" style="3" customWidth="1"/>
    <col min="44" max="16384" width="7.140625" style="3"/>
  </cols>
  <sheetData>
    <row r="1" spans="1:17" ht="16.2">
      <c r="A1" s="1" t="s">
        <v>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7" ht="11.4" customHeight="1">
      <c r="M3" s="5" t="s">
        <v>57</v>
      </c>
    </row>
    <row r="4" spans="1:17" ht="11.4" customHeight="1">
      <c r="A4" s="6"/>
      <c r="B4" s="7"/>
      <c r="C4" s="8" t="s">
        <v>58</v>
      </c>
      <c r="D4" s="8" t="s">
        <v>0</v>
      </c>
      <c r="E4" s="9"/>
      <c r="F4" s="8" t="s">
        <v>1</v>
      </c>
      <c r="G4" s="9"/>
      <c r="H4" s="10"/>
      <c r="I4" s="10"/>
      <c r="J4" s="8" t="s">
        <v>2</v>
      </c>
      <c r="K4" s="9"/>
      <c r="L4" s="11" t="s">
        <v>59</v>
      </c>
      <c r="M4" s="12"/>
    </row>
    <row r="5" spans="1:17" ht="11.4" customHeight="1">
      <c r="A5" s="13" t="s">
        <v>3</v>
      </c>
      <c r="B5" s="14"/>
      <c r="C5" s="20"/>
      <c r="D5" s="20"/>
      <c r="E5" s="16"/>
      <c r="F5" s="20"/>
      <c r="G5" s="16"/>
      <c r="H5" s="15" t="s">
        <v>4</v>
      </c>
      <c r="I5" s="16"/>
      <c r="J5" s="20"/>
      <c r="K5" s="16"/>
      <c r="L5" s="20"/>
      <c r="M5" s="43"/>
      <c r="N5" s="44"/>
      <c r="O5" s="45"/>
    </row>
    <row r="6" spans="1:17" ht="11.4" customHeight="1">
      <c r="A6" s="17"/>
      <c r="B6" s="18"/>
      <c r="C6" s="19" t="s">
        <v>5</v>
      </c>
      <c r="D6" s="19" t="s">
        <v>5</v>
      </c>
      <c r="E6" s="19" t="s">
        <v>6</v>
      </c>
      <c r="F6" s="19" t="s">
        <v>5</v>
      </c>
      <c r="G6" s="19" t="s">
        <v>6</v>
      </c>
      <c r="H6" s="19" t="s">
        <v>5</v>
      </c>
      <c r="I6" s="19" t="s">
        <v>6</v>
      </c>
      <c r="J6" s="19" t="s">
        <v>5</v>
      </c>
      <c r="K6" s="19" t="s">
        <v>6</v>
      </c>
      <c r="L6" s="19" t="s">
        <v>5</v>
      </c>
      <c r="M6" s="46" t="s">
        <v>6</v>
      </c>
      <c r="N6" s="44"/>
      <c r="O6" s="45"/>
    </row>
    <row r="7" spans="1:17" ht="11.4" customHeight="1">
      <c r="A7" s="20"/>
      <c r="B7" s="21" t="s">
        <v>76</v>
      </c>
      <c r="C7" s="68">
        <f>D7+F7+J7+L7</f>
        <v>24143709.5</v>
      </c>
      <c r="D7" s="69">
        <v>4107300.26</v>
      </c>
      <c r="E7" s="70">
        <f>D7/C7*100</f>
        <v>17.011885683929389</v>
      </c>
      <c r="F7" s="69">
        <v>18296618.16</v>
      </c>
      <c r="G7" s="70">
        <f>F7/C7*100</f>
        <v>75.78213347870178</v>
      </c>
      <c r="H7" s="69">
        <v>17367892.25</v>
      </c>
      <c r="I7" s="70">
        <f>H7/C7*100</f>
        <v>71.935475573875678</v>
      </c>
      <c r="J7" s="69">
        <v>222765.52</v>
      </c>
      <c r="K7" s="70">
        <f>J7/C7*100</f>
        <v>0.92266484568164642</v>
      </c>
      <c r="L7" s="69">
        <v>1517025.56</v>
      </c>
      <c r="M7" s="22">
        <f>L7/C7*100</f>
        <v>6.2833159916871928</v>
      </c>
      <c r="N7" s="44"/>
      <c r="O7" s="45"/>
      <c r="P7" s="23"/>
      <c r="Q7" s="24"/>
    </row>
    <row r="8" spans="1:17" ht="11.4" customHeight="1">
      <c r="A8" s="20"/>
      <c r="B8" s="21" t="s">
        <v>77</v>
      </c>
      <c r="C8" s="71">
        <f t="shared" ref="C8:C27" si="0">D8+F8+J8+L8</f>
        <v>22842743.109999999</v>
      </c>
      <c r="D8" s="69">
        <v>7545554.5700000003</v>
      </c>
      <c r="E8" s="70">
        <f>D8/C8*100</f>
        <v>33.032611423523555</v>
      </c>
      <c r="F8" s="69">
        <v>13928215.879999999</v>
      </c>
      <c r="G8" s="70">
        <f t="shared" ref="G8:G29" si="1">F8/C8*100</f>
        <v>60.974357645788011</v>
      </c>
      <c r="H8" s="69">
        <v>12248592.02</v>
      </c>
      <c r="I8" s="70">
        <f t="shared" ref="I8:I29" si="2">H8/C8*100</f>
        <v>53.621370958017131</v>
      </c>
      <c r="J8" s="69">
        <v>454769.52</v>
      </c>
      <c r="K8" s="70">
        <f t="shared" ref="K8:K29" si="3">J8/C8*100</f>
        <v>1.990870876628267</v>
      </c>
      <c r="L8" s="69">
        <v>914203.14</v>
      </c>
      <c r="M8" s="25">
        <f>L8/C8*100</f>
        <v>4.0021600540601625</v>
      </c>
      <c r="N8" s="44"/>
      <c r="O8" s="45"/>
      <c r="P8" s="23"/>
      <c r="Q8" s="24"/>
    </row>
    <row r="9" spans="1:17" ht="11.4" customHeight="1">
      <c r="A9" s="20"/>
      <c r="B9" s="21" t="s">
        <v>7</v>
      </c>
      <c r="C9" s="72">
        <f t="shared" si="0"/>
        <v>37850802.760000005</v>
      </c>
      <c r="D9" s="69">
        <v>15397049.24</v>
      </c>
      <c r="E9" s="70">
        <f t="shared" ref="E9:E29" si="4">D9/C9*100</f>
        <v>40.678263384868821</v>
      </c>
      <c r="F9" s="69">
        <v>19783909.719999999</v>
      </c>
      <c r="G9" s="70">
        <f t="shared" si="1"/>
        <v>52.268137733943256</v>
      </c>
      <c r="H9" s="69">
        <v>18405492.800000001</v>
      </c>
      <c r="I9" s="70">
        <f t="shared" si="2"/>
        <v>48.626426542928094</v>
      </c>
      <c r="J9" s="69">
        <v>743572.02</v>
      </c>
      <c r="K9" s="70">
        <f t="shared" si="3"/>
        <v>1.9644815057549916</v>
      </c>
      <c r="L9" s="69">
        <v>1926271.78</v>
      </c>
      <c r="M9" s="25">
        <f t="shared" ref="M9:M28" si="5">L9/C9*100</f>
        <v>5.0891173754329113</v>
      </c>
      <c r="N9" s="44"/>
      <c r="O9" s="45"/>
      <c r="P9" s="23"/>
      <c r="Q9" s="24"/>
    </row>
    <row r="10" spans="1:17" ht="11.4" customHeight="1">
      <c r="A10" s="20"/>
      <c r="B10" s="21" t="s">
        <v>78</v>
      </c>
      <c r="C10" s="72">
        <f t="shared" si="0"/>
        <v>26046257.160000004</v>
      </c>
      <c r="D10" s="69">
        <v>14943030.4</v>
      </c>
      <c r="E10" s="70">
        <f t="shared" si="4"/>
        <v>57.371123644392362</v>
      </c>
      <c r="F10" s="69">
        <v>9504272.5500000007</v>
      </c>
      <c r="G10" s="70">
        <f t="shared" si="1"/>
        <v>36.48997432381951</v>
      </c>
      <c r="H10" s="69">
        <v>7433082.8700000001</v>
      </c>
      <c r="I10" s="70">
        <f t="shared" si="2"/>
        <v>28.538007685093437</v>
      </c>
      <c r="J10" s="69">
        <v>415520.45</v>
      </c>
      <c r="K10" s="70">
        <f t="shared" si="3"/>
        <v>1.595317313529895</v>
      </c>
      <c r="L10" s="69">
        <v>1183433.76</v>
      </c>
      <c r="M10" s="25">
        <f t="shared" si="5"/>
        <v>4.543584718258229</v>
      </c>
      <c r="N10" s="44"/>
      <c r="O10" s="45"/>
      <c r="P10" s="23"/>
      <c r="Q10" s="24"/>
    </row>
    <row r="11" spans="1:17" ht="11.4" customHeight="1">
      <c r="A11" s="20"/>
      <c r="B11" s="21" t="s">
        <v>8</v>
      </c>
      <c r="C11" s="72">
        <f t="shared" si="0"/>
        <v>12712869.879999999</v>
      </c>
      <c r="D11" s="69">
        <v>9484623.3599999994</v>
      </c>
      <c r="E11" s="70">
        <f t="shared" si="4"/>
        <v>74.606469267189581</v>
      </c>
      <c r="F11" s="69">
        <v>2625820.5</v>
      </c>
      <c r="G11" s="70">
        <f t="shared" si="1"/>
        <v>20.654820860952601</v>
      </c>
      <c r="H11" s="69">
        <v>2236383.91</v>
      </c>
      <c r="I11" s="70">
        <f t="shared" si="2"/>
        <v>17.591495320173927</v>
      </c>
      <c r="J11" s="69">
        <v>253366.59</v>
      </c>
      <c r="K11" s="70">
        <f t="shared" si="3"/>
        <v>1.9929928677913915</v>
      </c>
      <c r="L11" s="69">
        <v>349059.43</v>
      </c>
      <c r="M11" s="25">
        <f t="shared" si="5"/>
        <v>2.7457170040664334</v>
      </c>
      <c r="N11" s="44"/>
      <c r="O11" s="45"/>
      <c r="P11" s="23"/>
      <c r="Q11" s="24"/>
    </row>
    <row r="12" spans="1:17" ht="11.4" customHeight="1">
      <c r="A12" s="20" t="s">
        <v>9</v>
      </c>
      <c r="B12" s="21" t="s">
        <v>10</v>
      </c>
      <c r="C12" s="72">
        <f t="shared" si="0"/>
        <v>13799419.199999999</v>
      </c>
      <c r="D12" s="69">
        <v>9256908.6199999992</v>
      </c>
      <c r="E12" s="70">
        <f t="shared" si="4"/>
        <v>67.08187124281288</v>
      </c>
      <c r="F12" s="69">
        <v>3337073.67</v>
      </c>
      <c r="G12" s="70">
        <f t="shared" si="1"/>
        <v>24.18271103757758</v>
      </c>
      <c r="H12" s="69">
        <v>2608410.35</v>
      </c>
      <c r="I12" s="70">
        <f t="shared" si="2"/>
        <v>18.902319816474598</v>
      </c>
      <c r="J12" s="69">
        <v>380655.48</v>
      </c>
      <c r="K12" s="70">
        <f t="shared" si="3"/>
        <v>2.7584891398907572</v>
      </c>
      <c r="L12" s="69">
        <v>824781.43</v>
      </c>
      <c r="M12" s="25">
        <f t="shared" si="5"/>
        <v>5.9769285797187761</v>
      </c>
      <c r="N12" s="44"/>
      <c r="O12" s="45"/>
      <c r="P12" s="23"/>
      <c r="Q12" s="24"/>
    </row>
    <row r="13" spans="1:17" ht="11.4" customHeight="1">
      <c r="A13" s="20"/>
      <c r="B13" s="21" t="s">
        <v>11</v>
      </c>
      <c r="C13" s="72">
        <f t="shared" si="0"/>
        <v>13874856.810000001</v>
      </c>
      <c r="D13" s="69">
        <v>10560938.16</v>
      </c>
      <c r="E13" s="70">
        <f t="shared" si="4"/>
        <v>76.115655135182607</v>
      </c>
      <c r="F13" s="69">
        <v>2090538.4499999997</v>
      </c>
      <c r="G13" s="70">
        <f t="shared" si="1"/>
        <v>15.06709927624831</v>
      </c>
      <c r="H13" s="69">
        <v>1338987.3799999999</v>
      </c>
      <c r="I13" s="70">
        <f t="shared" si="2"/>
        <v>9.6504590882332852</v>
      </c>
      <c r="J13" s="69">
        <v>934103.49</v>
      </c>
      <c r="K13" s="70">
        <f t="shared" si="3"/>
        <v>6.7323468832252402</v>
      </c>
      <c r="L13" s="69">
        <v>289276.71000000002</v>
      </c>
      <c r="M13" s="25">
        <f t="shared" si="5"/>
        <v>2.0848987053438286</v>
      </c>
      <c r="N13" s="44"/>
      <c r="O13" s="45"/>
      <c r="P13" s="23"/>
      <c r="Q13" s="24"/>
    </row>
    <row r="14" spans="1:17" ht="11.4" customHeight="1">
      <c r="A14" s="20"/>
      <c r="B14" s="21" t="s">
        <v>12</v>
      </c>
      <c r="C14" s="72">
        <f t="shared" si="0"/>
        <v>30837890.060000002</v>
      </c>
      <c r="D14" s="69">
        <v>17968204.210000001</v>
      </c>
      <c r="E14" s="70">
        <f t="shared" si="4"/>
        <v>58.26664591851133</v>
      </c>
      <c r="F14" s="69">
        <v>6448622.3200000003</v>
      </c>
      <c r="G14" s="70">
        <f t="shared" si="1"/>
        <v>20.911360366916103</v>
      </c>
      <c r="H14" s="69">
        <v>5188410.03</v>
      </c>
      <c r="I14" s="70">
        <f t="shared" si="2"/>
        <v>16.824789309207365</v>
      </c>
      <c r="J14" s="69">
        <v>5651720.4900000002</v>
      </c>
      <c r="K14" s="70">
        <f t="shared" si="3"/>
        <v>18.32719579388759</v>
      </c>
      <c r="L14" s="69">
        <v>769343.04</v>
      </c>
      <c r="M14" s="25">
        <f t="shared" si="5"/>
        <v>2.4947979206849795</v>
      </c>
      <c r="N14" s="44"/>
      <c r="O14" s="45"/>
      <c r="P14" s="23"/>
      <c r="Q14" s="24"/>
    </row>
    <row r="15" spans="1:17" ht="11.4" customHeight="1">
      <c r="A15" s="20"/>
      <c r="B15" s="21" t="s">
        <v>13</v>
      </c>
      <c r="C15" s="72">
        <f t="shared" si="0"/>
        <v>23335269.190000005</v>
      </c>
      <c r="D15" s="69">
        <v>14765488.24</v>
      </c>
      <c r="E15" s="70">
        <f t="shared" si="4"/>
        <v>63.275414222894575</v>
      </c>
      <c r="F15" s="69">
        <v>6209454.6799999997</v>
      </c>
      <c r="G15" s="70">
        <f t="shared" si="1"/>
        <v>26.609740943811232</v>
      </c>
      <c r="H15" s="69">
        <v>5528810.2199999997</v>
      </c>
      <c r="I15" s="70">
        <f t="shared" si="2"/>
        <v>23.692935251714566</v>
      </c>
      <c r="J15" s="69">
        <v>1741123.67</v>
      </c>
      <c r="K15" s="70">
        <f t="shared" si="3"/>
        <v>7.4613395535464129</v>
      </c>
      <c r="L15" s="69">
        <v>619202.6</v>
      </c>
      <c r="M15" s="25">
        <f t="shared" si="5"/>
        <v>2.6535052797477494</v>
      </c>
      <c r="N15" s="44"/>
      <c r="O15" s="45"/>
      <c r="P15" s="23"/>
      <c r="Q15" s="24"/>
    </row>
    <row r="16" spans="1:17" ht="11.4" customHeight="1">
      <c r="A16" s="20"/>
      <c r="B16" s="21" t="s">
        <v>14</v>
      </c>
      <c r="C16" s="72">
        <f t="shared" si="0"/>
        <v>13545196.389999999</v>
      </c>
      <c r="D16" s="69">
        <v>11495336.51</v>
      </c>
      <c r="E16" s="70">
        <f t="shared" si="4"/>
        <v>84.866517834223885</v>
      </c>
      <c r="F16" s="69">
        <v>1689638.6</v>
      </c>
      <c r="G16" s="70">
        <f t="shared" si="1"/>
        <v>12.474079750127567</v>
      </c>
      <c r="H16" s="69">
        <v>1326225.74</v>
      </c>
      <c r="I16" s="70">
        <f t="shared" si="2"/>
        <v>9.7911148854151104</v>
      </c>
      <c r="J16" s="69">
        <v>158911.26999999999</v>
      </c>
      <c r="K16" s="70">
        <f t="shared" si="3"/>
        <v>1.1731928089083985</v>
      </c>
      <c r="L16" s="69">
        <v>201310.01</v>
      </c>
      <c r="M16" s="25">
        <f t="shared" si="5"/>
        <v>1.4862096067401502</v>
      </c>
      <c r="N16" s="44"/>
      <c r="O16" s="45"/>
      <c r="P16" s="23"/>
      <c r="Q16" s="24"/>
    </row>
    <row r="17" spans="1:18" ht="11.4" customHeight="1">
      <c r="A17" s="20"/>
      <c r="B17" s="21" t="s">
        <v>15</v>
      </c>
      <c r="C17" s="72">
        <f t="shared" si="0"/>
        <v>36293422.890000001</v>
      </c>
      <c r="D17" s="69">
        <v>25957879.219999999</v>
      </c>
      <c r="E17" s="70">
        <f t="shared" si="4"/>
        <v>71.522268094344511</v>
      </c>
      <c r="F17" s="69">
        <v>4151614.0599999996</v>
      </c>
      <c r="G17" s="70">
        <f t="shared" si="1"/>
        <v>11.439025943028101</v>
      </c>
      <c r="H17" s="69">
        <v>3189326.86</v>
      </c>
      <c r="I17" s="70">
        <f t="shared" si="2"/>
        <v>8.7876166149067245</v>
      </c>
      <c r="J17" s="69">
        <v>4824223.62</v>
      </c>
      <c r="K17" s="70">
        <f t="shared" si="3"/>
        <v>13.292280627874392</v>
      </c>
      <c r="L17" s="69">
        <v>1359705.99</v>
      </c>
      <c r="M17" s="25">
        <f t="shared" si="5"/>
        <v>3.7464253347529874</v>
      </c>
      <c r="N17" s="44"/>
      <c r="O17" s="45"/>
      <c r="P17" s="23"/>
      <c r="Q17" s="24"/>
    </row>
    <row r="18" spans="1:18" ht="11.4" customHeight="1">
      <c r="A18" s="20"/>
      <c r="B18" s="21" t="s">
        <v>79</v>
      </c>
      <c r="C18" s="72">
        <f t="shared" si="0"/>
        <v>38307096.239999995</v>
      </c>
      <c r="D18" s="69">
        <v>34790708.549999997</v>
      </c>
      <c r="E18" s="70">
        <f t="shared" si="4"/>
        <v>90.82053187229522</v>
      </c>
      <c r="F18" s="69">
        <v>2634159.3600000003</v>
      </c>
      <c r="G18" s="70">
        <f t="shared" si="1"/>
        <v>6.8764266116559103</v>
      </c>
      <c r="H18" s="69">
        <v>1511819.07</v>
      </c>
      <c r="I18" s="70">
        <f t="shared" si="2"/>
        <v>3.9465770533172635</v>
      </c>
      <c r="J18" s="69">
        <v>494811.47</v>
      </c>
      <c r="K18" s="70">
        <f t="shared" si="3"/>
        <v>1.2916966269119647</v>
      </c>
      <c r="L18" s="69">
        <v>387416.86</v>
      </c>
      <c r="M18" s="25">
        <f t="shared" si="5"/>
        <v>1.0113448891369168</v>
      </c>
      <c r="N18" s="44"/>
      <c r="O18" s="45"/>
      <c r="P18" s="23"/>
      <c r="Q18" s="24"/>
    </row>
    <row r="19" spans="1:18" ht="11.4" customHeight="1">
      <c r="A19" s="20"/>
      <c r="B19" s="21" t="s">
        <v>16</v>
      </c>
      <c r="C19" s="72">
        <f t="shared" si="0"/>
        <v>20401261.059999999</v>
      </c>
      <c r="D19" s="69">
        <v>11919132.470000001</v>
      </c>
      <c r="E19" s="70">
        <f t="shared" si="4"/>
        <v>58.423508404435864</v>
      </c>
      <c r="F19" s="69">
        <v>7705323.2800000003</v>
      </c>
      <c r="G19" s="70">
        <f t="shared" si="1"/>
        <v>37.768857804126355</v>
      </c>
      <c r="H19" s="69">
        <v>6067946.5800000001</v>
      </c>
      <c r="I19" s="70">
        <f t="shared" si="2"/>
        <v>29.742997563504542</v>
      </c>
      <c r="J19" s="69">
        <v>191245.41</v>
      </c>
      <c r="K19" s="70">
        <f t="shared" si="3"/>
        <v>0.9374195518480366</v>
      </c>
      <c r="L19" s="69">
        <v>585559.9</v>
      </c>
      <c r="M19" s="25">
        <f t="shared" si="5"/>
        <v>2.8702142395897563</v>
      </c>
      <c r="N19" s="44"/>
      <c r="O19" s="45"/>
      <c r="P19" s="23"/>
      <c r="Q19" s="24"/>
    </row>
    <row r="20" spans="1:18" ht="11.4" customHeight="1">
      <c r="A20" s="20"/>
      <c r="B20" s="21" t="s">
        <v>17</v>
      </c>
      <c r="C20" s="72">
        <f t="shared" si="0"/>
        <v>13604963.990000002</v>
      </c>
      <c r="D20" s="69">
        <v>12006698.140000001</v>
      </c>
      <c r="E20" s="70">
        <f t="shared" si="4"/>
        <v>88.252333110364958</v>
      </c>
      <c r="F20" s="69">
        <v>1345290.9</v>
      </c>
      <c r="G20" s="70">
        <f t="shared" si="1"/>
        <v>9.8882356541981533</v>
      </c>
      <c r="H20" s="69">
        <v>1044648.82</v>
      </c>
      <c r="I20" s="70">
        <f t="shared" si="2"/>
        <v>7.6784386990501678</v>
      </c>
      <c r="J20" s="69">
        <v>103103.96</v>
      </c>
      <c r="K20" s="70">
        <f t="shared" si="3"/>
        <v>0.75784074162771808</v>
      </c>
      <c r="L20" s="69">
        <v>149870.99</v>
      </c>
      <c r="M20" s="25">
        <f t="shared" si="5"/>
        <v>1.1015904938091643</v>
      </c>
      <c r="N20" s="44"/>
      <c r="O20" s="45"/>
      <c r="P20" s="23"/>
      <c r="Q20" s="24"/>
    </row>
    <row r="21" spans="1:18" ht="11.4" customHeight="1">
      <c r="A21" s="20"/>
      <c r="B21" s="21" t="s">
        <v>18</v>
      </c>
      <c r="C21" s="72">
        <f t="shared" si="0"/>
        <v>22924961.300000001</v>
      </c>
      <c r="D21" s="69">
        <v>20904807.109999999</v>
      </c>
      <c r="E21" s="70">
        <f t="shared" si="4"/>
        <v>91.187971209355979</v>
      </c>
      <c r="F21" s="69">
        <v>1429365.65</v>
      </c>
      <c r="G21" s="70">
        <f t="shared" si="1"/>
        <v>6.2349751927389292</v>
      </c>
      <c r="H21" s="69">
        <v>881385.65</v>
      </c>
      <c r="I21" s="70">
        <f t="shared" si="2"/>
        <v>3.8446549089703375</v>
      </c>
      <c r="J21" s="69">
        <v>309256.87</v>
      </c>
      <c r="K21" s="70">
        <f t="shared" si="3"/>
        <v>1.3489962576294512</v>
      </c>
      <c r="L21" s="69">
        <v>281531.67</v>
      </c>
      <c r="M21" s="25">
        <f t="shared" si="5"/>
        <v>1.2280573402756407</v>
      </c>
      <c r="N21" s="44"/>
      <c r="O21" s="45"/>
      <c r="P21" s="23"/>
      <c r="Q21" s="24"/>
    </row>
    <row r="22" spans="1:18" ht="11.4" customHeight="1">
      <c r="A22" s="20"/>
      <c r="B22" s="21" t="s">
        <v>19</v>
      </c>
      <c r="C22" s="72">
        <f t="shared" si="0"/>
        <v>16074513.740000002</v>
      </c>
      <c r="D22" s="69">
        <v>11346475.43</v>
      </c>
      <c r="E22" s="70">
        <f t="shared" si="4"/>
        <v>70.586741306925518</v>
      </c>
      <c r="F22" s="69">
        <v>3927977.87</v>
      </c>
      <c r="G22" s="70">
        <f t="shared" si="1"/>
        <v>24.436060297274036</v>
      </c>
      <c r="H22" s="69">
        <v>2546969.25</v>
      </c>
      <c r="I22" s="70">
        <f t="shared" si="2"/>
        <v>15.844767009418723</v>
      </c>
      <c r="J22" s="69">
        <v>202318.8</v>
      </c>
      <c r="K22" s="70">
        <f t="shared" si="3"/>
        <v>1.2586309189344098</v>
      </c>
      <c r="L22" s="69">
        <v>597741.64</v>
      </c>
      <c r="M22" s="25">
        <f t="shared" si="5"/>
        <v>3.7185674768660215</v>
      </c>
      <c r="N22" s="44"/>
      <c r="O22" s="45"/>
      <c r="P22" s="23"/>
      <c r="Q22" s="24"/>
    </row>
    <row r="23" spans="1:18" ht="11.4" customHeight="1">
      <c r="A23" s="20" t="s">
        <v>20</v>
      </c>
      <c r="B23" s="21" t="s">
        <v>21</v>
      </c>
      <c r="C23" s="72">
        <f>D23+F23+J23+L23</f>
        <v>14163258.15</v>
      </c>
      <c r="D23" s="69">
        <v>11787164.43</v>
      </c>
      <c r="E23" s="70">
        <f t="shared" si="4"/>
        <v>83.22353730451492</v>
      </c>
      <c r="F23" s="69">
        <v>1289071.44</v>
      </c>
      <c r="G23" s="70">
        <f t="shared" si="1"/>
        <v>9.1015176476183903</v>
      </c>
      <c r="H23" s="69">
        <v>820481.83</v>
      </c>
      <c r="I23" s="70">
        <f t="shared" si="2"/>
        <v>5.7930302569539762</v>
      </c>
      <c r="J23" s="69">
        <v>796732.07</v>
      </c>
      <c r="K23" s="70">
        <f t="shared" si="3"/>
        <v>5.6253445468689698</v>
      </c>
      <c r="L23" s="69">
        <v>290290.21000000002</v>
      </c>
      <c r="M23" s="25">
        <f t="shared" si="5"/>
        <v>2.0496005009977174</v>
      </c>
      <c r="N23" s="44"/>
      <c r="O23" s="45"/>
      <c r="P23" s="23"/>
      <c r="Q23" s="24"/>
    </row>
    <row r="24" spans="1:18" ht="11.4" customHeight="1">
      <c r="A24" s="20"/>
      <c r="B24" s="21" t="s">
        <v>22</v>
      </c>
      <c r="C24" s="72">
        <f t="shared" si="0"/>
        <v>9184579.3399999999</v>
      </c>
      <c r="D24" s="69">
        <v>7758084.2000000002</v>
      </c>
      <c r="E24" s="70">
        <f t="shared" si="4"/>
        <v>84.468584927047957</v>
      </c>
      <c r="F24" s="69">
        <v>674555.26</v>
      </c>
      <c r="G24" s="70">
        <f t="shared" si="1"/>
        <v>7.3444328262507019</v>
      </c>
      <c r="H24" s="69">
        <v>513786.73</v>
      </c>
      <c r="I24" s="70">
        <f t="shared" si="2"/>
        <v>5.5940148261596923</v>
      </c>
      <c r="J24" s="69">
        <v>490914.76</v>
      </c>
      <c r="K24" s="70">
        <f t="shared" si="3"/>
        <v>5.3449890498741128</v>
      </c>
      <c r="L24" s="69">
        <v>261025.12</v>
      </c>
      <c r="M24" s="25">
        <f t="shared" si="5"/>
        <v>2.8419931968272376</v>
      </c>
      <c r="N24" s="44"/>
      <c r="O24" s="45"/>
      <c r="P24" s="23"/>
      <c r="Q24" s="24"/>
    </row>
    <row r="25" spans="1:18" ht="11.4" customHeight="1">
      <c r="A25" s="20"/>
      <c r="B25" s="21" t="s">
        <v>23</v>
      </c>
      <c r="C25" s="72">
        <f t="shared" si="0"/>
        <v>23311662.669999998</v>
      </c>
      <c r="D25" s="69">
        <v>19446652.030000001</v>
      </c>
      <c r="E25" s="70">
        <f t="shared" si="4"/>
        <v>83.420270382627336</v>
      </c>
      <c r="F25" s="69">
        <v>1643838.8599999999</v>
      </c>
      <c r="G25" s="70">
        <f t="shared" si="1"/>
        <v>7.0515727825603447</v>
      </c>
      <c r="H25" s="69">
        <v>943872.79</v>
      </c>
      <c r="I25" s="70">
        <f t="shared" si="2"/>
        <v>4.0489295137865859</v>
      </c>
      <c r="J25" s="69">
        <v>1783043.95</v>
      </c>
      <c r="K25" s="70">
        <f t="shared" si="3"/>
        <v>7.6487206221228332</v>
      </c>
      <c r="L25" s="69">
        <v>438127.83</v>
      </c>
      <c r="M25" s="25">
        <f t="shared" si="5"/>
        <v>1.8794362126895003</v>
      </c>
      <c r="N25" s="44"/>
      <c r="O25" s="45"/>
      <c r="P25" s="23"/>
      <c r="Q25" s="24"/>
    </row>
    <row r="26" spans="1:18" ht="11.4" customHeight="1">
      <c r="A26" s="20"/>
      <c r="B26" s="21" t="s">
        <v>24</v>
      </c>
      <c r="C26" s="72">
        <f t="shared" si="0"/>
        <v>27587227.009999998</v>
      </c>
      <c r="D26" s="69">
        <v>25141853.09</v>
      </c>
      <c r="E26" s="70">
        <f t="shared" si="4"/>
        <v>91.135847328498869</v>
      </c>
      <c r="F26" s="69">
        <v>1549556.57</v>
      </c>
      <c r="G26" s="70">
        <f t="shared" si="1"/>
        <v>5.6169348569840194</v>
      </c>
      <c r="H26" s="69">
        <v>713472.29</v>
      </c>
      <c r="I26" s="70">
        <f t="shared" si="2"/>
        <v>2.5862414143377874</v>
      </c>
      <c r="J26" s="69">
        <v>522136.49</v>
      </c>
      <c r="K26" s="70">
        <f t="shared" si="3"/>
        <v>1.8926747868161324</v>
      </c>
      <c r="L26" s="69">
        <v>373680.86</v>
      </c>
      <c r="M26" s="25">
        <f t="shared" si="5"/>
        <v>1.3545430277009927</v>
      </c>
      <c r="N26" s="44"/>
      <c r="O26" s="45"/>
      <c r="P26" s="23"/>
      <c r="Q26" s="24"/>
    </row>
    <row r="27" spans="1:18" ht="11.4" customHeight="1">
      <c r="A27" s="20"/>
      <c r="B27" s="21" t="s">
        <v>25</v>
      </c>
      <c r="C27" s="72">
        <f t="shared" si="0"/>
        <v>27548161.43</v>
      </c>
      <c r="D27" s="69">
        <v>22507367</v>
      </c>
      <c r="E27" s="70">
        <f t="shared" si="4"/>
        <v>81.7018843787137</v>
      </c>
      <c r="F27" s="69">
        <v>2067026.96</v>
      </c>
      <c r="G27" s="70">
        <f t="shared" si="1"/>
        <v>7.5033209212612055</v>
      </c>
      <c r="H27" s="69">
        <v>817331.19999999995</v>
      </c>
      <c r="I27" s="70">
        <f t="shared" si="2"/>
        <v>2.9669174187062981</v>
      </c>
      <c r="J27" s="69">
        <v>2255966.9700000002</v>
      </c>
      <c r="K27" s="70">
        <f t="shared" si="3"/>
        <v>8.189174351008587</v>
      </c>
      <c r="L27" s="69">
        <v>717800.5</v>
      </c>
      <c r="M27" s="25">
        <f t="shared" si="5"/>
        <v>2.6056203490165188</v>
      </c>
      <c r="N27" s="44"/>
      <c r="O27" s="45"/>
      <c r="P27" s="23"/>
      <c r="Q27" s="24"/>
    </row>
    <row r="28" spans="1:18" ht="11.4" customHeight="1">
      <c r="A28" s="20"/>
      <c r="B28" s="21" t="s">
        <v>26</v>
      </c>
      <c r="C28" s="72">
        <f>D28+F28+J28+L28</f>
        <v>17852494.509999998</v>
      </c>
      <c r="D28" s="69">
        <v>15488486.5</v>
      </c>
      <c r="E28" s="70">
        <f t="shared" si="4"/>
        <v>86.758108181039859</v>
      </c>
      <c r="F28" s="69">
        <v>1226406.27</v>
      </c>
      <c r="G28" s="70">
        <f t="shared" si="1"/>
        <v>6.8696633364767807</v>
      </c>
      <c r="H28" s="69">
        <v>533657.41</v>
      </c>
      <c r="I28" s="70">
        <f t="shared" si="2"/>
        <v>2.989259622519834</v>
      </c>
      <c r="J28" s="69">
        <v>841861.04</v>
      </c>
      <c r="K28" s="70">
        <f t="shared" si="3"/>
        <v>4.7156493426083124</v>
      </c>
      <c r="L28" s="69">
        <v>295740.7</v>
      </c>
      <c r="M28" s="25">
        <f t="shared" si="5"/>
        <v>1.6565791398750584</v>
      </c>
      <c r="N28" s="44"/>
      <c r="O28" s="45"/>
      <c r="P28" s="23"/>
      <c r="Q28" s="24"/>
    </row>
    <row r="29" spans="1:18" ht="11.4" customHeight="1">
      <c r="A29" s="20"/>
      <c r="B29" s="21" t="s">
        <v>80</v>
      </c>
      <c r="C29" s="72">
        <f>D29+F29+J29+L29</f>
        <v>26404685.759999998</v>
      </c>
      <c r="D29" s="69">
        <v>22417015.989999998</v>
      </c>
      <c r="E29" s="70">
        <f t="shared" si="4"/>
        <v>84.89787075580027</v>
      </c>
      <c r="F29" s="69">
        <v>1874015.55</v>
      </c>
      <c r="G29" s="70">
        <f t="shared" si="1"/>
        <v>7.0972840466024927</v>
      </c>
      <c r="H29" s="69">
        <v>1003641.17</v>
      </c>
      <c r="I29" s="70">
        <f t="shared" si="2"/>
        <v>3.800996456168392</v>
      </c>
      <c r="J29" s="69">
        <v>1693559.89</v>
      </c>
      <c r="K29" s="70">
        <f t="shared" si="3"/>
        <v>6.4138611812814856</v>
      </c>
      <c r="L29" s="69">
        <v>420094.33</v>
      </c>
      <c r="M29" s="25">
        <f>L29/C29*100</f>
        <v>1.5909840163157467</v>
      </c>
      <c r="N29" s="44"/>
      <c r="O29" s="45"/>
      <c r="P29" s="23"/>
      <c r="Q29" s="24"/>
    </row>
    <row r="30" spans="1:18" ht="11.4" customHeight="1">
      <c r="A30" s="19"/>
      <c r="B30" s="26" t="s">
        <v>27</v>
      </c>
      <c r="C30" s="73">
        <f>SUM(C7:C29)</f>
        <v>512647302.14999998</v>
      </c>
      <c r="D30" s="74">
        <f>SUM(D7:D29)</f>
        <v>356996757.72999996</v>
      </c>
      <c r="E30" s="75">
        <f>D30/C30*100</f>
        <v>69.637888706872218</v>
      </c>
      <c r="F30" s="74">
        <f>SUM(F7:F29)</f>
        <v>115432366.56</v>
      </c>
      <c r="G30" s="75">
        <f>F30/C30*100</f>
        <v>22.516916811204567</v>
      </c>
      <c r="H30" s="74">
        <f>SUM(H7:H29)</f>
        <v>94270627.219999999</v>
      </c>
      <c r="I30" s="75">
        <f>H30/C30*100</f>
        <v>18.388983385777486</v>
      </c>
      <c r="J30" s="74">
        <f>SUM(J7:J29)</f>
        <v>25465683.800000001</v>
      </c>
      <c r="K30" s="75">
        <f>J30/C30*100</f>
        <v>4.967486163137707</v>
      </c>
      <c r="L30" s="74">
        <f>SUM(L7:L29)</f>
        <v>14752494.059999999</v>
      </c>
      <c r="M30" s="27">
        <f>L30/C30*100</f>
        <v>2.8777083187855022</v>
      </c>
      <c r="N30" s="47"/>
      <c r="O30" s="45"/>
      <c r="P30" s="29"/>
      <c r="Q30" s="24"/>
      <c r="R30" s="29"/>
    </row>
    <row r="31" spans="1:18" ht="11.4" customHeight="1">
      <c r="A31" s="20"/>
      <c r="B31" s="21" t="s">
        <v>81</v>
      </c>
      <c r="C31" s="68">
        <f>D31+F31+J31+L31</f>
        <v>27734475.670000002</v>
      </c>
      <c r="D31" s="76">
        <v>21157685.859999999</v>
      </c>
      <c r="E31" s="70">
        <f>D31/C31*100</f>
        <v>76.286590421775941</v>
      </c>
      <c r="F31" s="76">
        <v>3271319.64</v>
      </c>
      <c r="G31" s="70">
        <f>F31/C31*100</f>
        <v>11.79513785991109</v>
      </c>
      <c r="H31" s="76">
        <v>1615073.53</v>
      </c>
      <c r="I31" s="70">
        <f>H31/C31*100</f>
        <v>5.823342576283145</v>
      </c>
      <c r="J31" s="76">
        <v>2620243.6900000004</v>
      </c>
      <c r="K31" s="70">
        <f>J31/C31*100</f>
        <v>9.4476049274451643</v>
      </c>
      <c r="L31" s="76">
        <v>685226.48</v>
      </c>
      <c r="M31" s="22">
        <f>L31/C31*100</f>
        <v>2.4706667908678006</v>
      </c>
      <c r="N31" s="44"/>
      <c r="O31" s="45"/>
      <c r="P31" s="29"/>
      <c r="Q31" s="24"/>
    </row>
    <row r="32" spans="1:18" ht="11.4" customHeight="1">
      <c r="A32" s="20"/>
      <c r="B32" s="21" t="s">
        <v>28</v>
      </c>
      <c r="C32" s="71">
        <f t="shared" ref="C32:C56" si="6">D32+F32+J32+L32</f>
        <v>9012755.8100000005</v>
      </c>
      <c r="D32" s="69">
        <v>6057394.0800000001</v>
      </c>
      <c r="E32" s="70">
        <f>D32/C32*100</f>
        <v>67.209122356106519</v>
      </c>
      <c r="F32" s="69">
        <v>1865091.53</v>
      </c>
      <c r="G32" s="70">
        <f>F32/C32*100</f>
        <v>20.693909491374534</v>
      </c>
      <c r="H32" s="69">
        <v>979248.72</v>
      </c>
      <c r="I32" s="70">
        <f>H32/C32*100</f>
        <v>10.865142034731328</v>
      </c>
      <c r="J32" s="69">
        <v>770860.8</v>
      </c>
      <c r="K32" s="70">
        <f>J32/C32*100</f>
        <v>8.5529977317781114</v>
      </c>
      <c r="L32" s="69">
        <v>319409.40000000002</v>
      </c>
      <c r="M32" s="25">
        <f>L32/C32*100</f>
        <v>3.5439704207408234</v>
      </c>
      <c r="N32" s="44"/>
      <c r="O32" s="45"/>
      <c r="P32" s="29"/>
      <c r="Q32" s="24"/>
    </row>
    <row r="33" spans="1:43" ht="11.4" customHeight="1">
      <c r="A33" s="20"/>
      <c r="B33" s="21" t="s">
        <v>82</v>
      </c>
      <c r="C33" s="71">
        <f t="shared" si="6"/>
        <v>7229141.0800000001</v>
      </c>
      <c r="D33" s="69">
        <v>5579265.3200000003</v>
      </c>
      <c r="E33" s="70">
        <f t="shared" ref="E33:E57" si="7">D33/C33*100</f>
        <v>77.177430323437548</v>
      </c>
      <c r="F33" s="69">
        <v>1392762.93</v>
      </c>
      <c r="G33" s="70">
        <f t="shared" ref="G33:G57" si="8">F33/C33*100</f>
        <v>19.265953099922069</v>
      </c>
      <c r="H33" s="69">
        <v>667306.73</v>
      </c>
      <c r="I33" s="70">
        <f t="shared" ref="I33:I57" si="9">H33/C33*100</f>
        <v>9.2307885904475953</v>
      </c>
      <c r="J33" s="69">
        <v>133316.87</v>
      </c>
      <c r="K33" s="70">
        <f t="shared" ref="K33:K57" si="10">J33/C33*100</f>
        <v>1.8441591957422416</v>
      </c>
      <c r="L33" s="69">
        <v>123795.96</v>
      </c>
      <c r="M33" s="25">
        <f t="shared" ref="M33:M57" si="11">L33/C33*100</f>
        <v>1.7124573808981469</v>
      </c>
      <c r="N33" s="44"/>
      <c r="O33" s="45"/>
      <c r="P33" s="29"/>
      <c r="Q33" s="24"/>
    </row>
    <row r="34" spans="1:43" s="39" customFormat="1" ht="11.4" customHeight="1">
      <c r="A34" s="37"/>
      <c r="B34" s="38" t="s">
        <v>29</v>
      </c>
      <c r="C34" s="71">
        <f>D34+F34+J34+L34</f>
        <v>7469726.71</v>
      </c>
      <c r="D34" s="69">
        <v>6254539.1299999999</v>
      </c>
      <c r="E34" s="70">
        <f t="shared" si="7"/>
        <v>83.731833476943891</v>
      </c>
      <c r="F34" s="69">
        <v>702437.05</v>
      </c>
      <c r="G34" s="70">
        <f t="shared" si="8"/>
        <v>9.4037851352663484</v>
      </c>
      <c r="H34" s="69">
        <v>417765.6</v>
      </c>
      <c r="I34" s="70">
        <f t="shared" si="9"/>
        <v>5.5927829252537666</v>
      </c>
      <c r="J34" s="69">
        <v>355322.73</v>
      </c>
      <c r="K34" s="70">
        <f t="shared" si="10"/>
        <v>4.7568370811252878</v>
      </c>
      <c r="L34" s="69">
        <v>157427.79999999999</v>
      </c>
      <c r="M34" s="25">
        <f t="shared" si="11"/>
        <v>2.107544306664467</v>
      </c>
      <c r="N34" s="44"/>
      <c r="O34" s="45"/>
      <c r="P34" s="40"/>
      <c r="Q34" s="41"/>
    </row>
    <row r="35" spans="1:43" ht="11.4" customHeight="1">
      <c r="A35" s="20"/>
      <c r="B35" s="21" t="s">
        <v>30</v>
      </c>
      <c r="C35" s="71">
        <f t="shared" si="6"/>
        <v>6890089.9699999997</v>
      </c>
      <c r="D35" s="69">
        <v>5093802.7</v>
      </c>
      <c r="E35" s="70">
        <f t="shared" si="7"/>
        <v>73.929407630071921</v>
      </c>
      <c r="F35" s="69">
        <v>590743.66999999993</v>
      </c>
      <c r="G35" s="70">
        <f t="shared" si="8"/>
        <v>8.5738164896560853</v>
      </c>
      <c r="H35" s="69">
        <v>243372.82</v>
      </c>
      <c r="I35" s="70">
        <f t="shared" si="9"/>
        <v>3.5322154145978448</v>
      </c>
      <c r="J35" s="69">
        <v>845346.79</v>
      </c>
      <c r="K35" s="70">
        <f t="shared" si="10"/>
        <v>12.269023970379301</v>
      </c>
      <c r="L35" s="69">
        <v>360196.81</v>
      </c>
      <c r="M35" s="25">
        <f t="shared" si="11"/>
        <v>5.227751909892695</v>
      </c>
      <c r="N35" s="44"/>
      <c r="O35" s="45"/>
      <c r="P35" s="29"/>
      <c r="Q35" s="24"/>
    </row>
    <row r="36" spans="1:43" ht="11.4" customHeight="1">
      <c r="A36" s="20"/>
      <c r="B36" s="21" t="s">
        <v>31</v>
      </c>
      <c r="C36" s="71">
        <f t="shared" si="6"/>
        <v>11808215.880000001</v>
      </c>
      <c r="D36" s="69">
        <v>8561540.1899999995</v>
      </c>
      <c r="E36" s="70">
        <f t="shared" si="7"/>
        <v>72.504942973654366</v>
      </c>
      <c r="F36" s="69">
        <v>1612534.23</v>
      </c>
      <c r="G36" s="70">
        <f t="shared" si="8"/>
        <v>13.656036156412139</v>
      </c>
      <c r="H36" s="69">
        <v>1020488.89</v>
      </c>
      <c r="I36" s="70">
        <f t="shared" si="9"/>
        <v>8.6421937096224557</v>
      </c>
      <c r="J36" s="69">
        <v>1017860.64</v>
      </c>
      <c r="K36" s="70">
        <f t="shared" si="10"/>
        <v>8.6199359017816324</v>
      </c>
      <c r="L36" s="69">
        <v>616280.81999999995</v>
      </c>
      <c r="M36" s="25">
        <f t="shared" si="11"/>
        <v>5.2190849681518516</v>
      </c>
      <c r="N36" s="44"/>
      <c r="O36" s="45"/>
      <c r="P36" s="23"/>
      <c r="Q36" s="24"/>
    </row>
    <row r="37" spans="1:43" ht="11.4" customHeight="1">
      <c r="A37" s="20"/>
      <c r="B37" s="21" t="s">
        <v>32</v>
      </c>
      <c r="C37" s="71">
        <f t="shared" si="6"/>
        <v>5448202.3599999994</v>
      </c>
      <c r="D37" s="69">
        <v>3726698.72</v>
      </c>
      <c r="E37" s="70">
        <f t="shared" si="7"/>
        <v>68.402355010910426</v>
      </c>
      <c r="F37" s="69">
        <v>634652.46</v>
      </c>
      <c r="G37" s="70">
        <f t="shared" si="8"/>
        <v>11.648841545599273</v>
      </c>
      <c r="H37" s="69">
        <v>283972.32</v>
      </c>
      <c r="I37" s="70">
        <f t="shared" si="9"/>
        <v>5.2122204946880872</v>
      </c>
      <c r="J37" s="69">
        <v>911509.01</v>
      </c>
      <c r="K37" s="70">
        <f t="shared" si="10"/>
        <v>16.730454373210911</v>
      </c>
      <c r="L37" s="69">
        <v>175342.17</v>
      </c>
      <c r="M37" s="25">
        <f t="shared" si="11"/>
        <v>3.2183490702793942</v>
      </c>
      <c r="N37" s="44"/>
      <c r="O37" s="45"/>
      <c r="P37" s="23"/>
      <c r="Q37" s="24"/>
    </row>
    <row r="38" spans="1:43" ht="11.4" customHeight="1">
      <c r="A38" s="20" t="s">
        <v>33</v>
      </c>
      <c r="B38" s="21" t="s">
        <v>34</v>
      </c>
      <c r="C38" s="71">
        <f t="shared" si="6"/>
        <v>9516701</v>
      </c>
      <c r="D38" s="77">
        <v>7760007</v>
      </c>
      <c r="E38" s="70">
        <f t="shared" si="7"/>
        <v>81.540935246363205</v>
      </c>
      <c r="F38" s="69">
        <v>1018649</v>
      </c>
      <c r="G38" s="70">
        <f t="shared" si="8"/>
        <v>10.703803765611633</v>
      </c>
      <c r="H38" s="69">
        <v>542126</v>
      </c>
      <c r="I38" s="70">
        <f t="shared" si="9"/>
        <v>5.6965748950187676</v>
      </c>
      <c r="J38" s="69">
        <v>385584</v>
      </c>
      <c r="K38" s="70">
        <f t="shared" si="10"/>
        <v>4.0516561358815411</v>
      </c>
      <c r="L38" s="69">
        <v>352461</v>
      </c>
      <c r="M38" s="25">
        <f t="shared" si="11"/>
        <v>3.703604852143616</v>
      </c>
      <c r="N38" s="44"/>
      <c r="O38" s="45"/>
      <c r="P38" s="23"/>
      <c r="Q38" s="24"/>
    </row>
    <row r="39" spans="1:43" ht="11.4" customHeight="1">
      <c r="A39" s="20"/>
      <c r="B39" s="21" t="s">
        <v>35</v>
      </c>
      <c r="C39" s="71">
        <f t="shared" si="6"/>
        <v>18962736.939999998</v>
      </c>
      <c r="D39" s="69">
        <v>15510978.52</v>
      </c>
      <c r="E39" s="70">
        <f t="shared" si="7"/>
        <v>81.797150744000149</v>
      </c>
      <c r="F39" s="69">
        <v>1895764.24</v>
      </c>
      <c r="G39" s="70">
        <f t="shared" si="8"/>
        <v>9.9973133941497387</v>
      </c>
      <c r="H39" s="69">
        <v>764568.28</v>
      </c>
      <c r="I39" s="70">
        <f t="shared" si="9"/>
        <v>4.0319510966121124</v>
      </c>
      <c r="J39" s="69">
        <v>807720.08</v>
      </c>
      <c r="K39" s="70">
        <f t="shared" si="10"/>
        <v>4.2595121292654508</v>
      </c>
      <c r="L39" s="69">
        <v>748274.1</v>
      </c>
      <c r="M39" s="25">
        <f t="shared" si="11"/>
        <v>3.9460237325846701</v>
      </c>
      <c r="N39" s="44"/>
      <c r="O39" s="45"/>
      <c r="P39" s="29"/>
      <c r="Q39" s="24"/>
    </row>
    <row r="40" spans="1:43" ht="11.4" customHeight="1">
      <c r="A40" s="20"/>
      <c r="B40" s="21" t="s">
        <v>83</v>
      </c>
      <c r="C40" s="71">
        <f t="shared" si="6"/>
        <v>4749334</v>
      </c>
      <c r="D40" s="69">
        <v>4222999</v>
      </c>
      <c r="E40" s="70">
        <f t="shared" si="7"/>
        <v>88.917709304083488</v>
      </c>
      <c r="F40" s="69">
        <v>337644</v>
      </c>
      <c r="G40" s="70">
        <f t="shared" si="8"/>
        <v>7.109291534349869</v>
      </c>
      <c r="H40" s="69">
        <v>119667</v>
      </c>
      <c r="I40" s="70">
        <f t="shared" si="9"/>
        <v>2.5196585458087388</v>
      </c>
      <c r="J40" s="69">
        <v>28873</v>
      </c>
      <c r="K40" s="70">
        <f t="shared" si="10"/>
        <v>0.60793787086778905</v>
      </c>
      <c r="L40" s="69">
        <v>159818</v>
      </c>
      <c r="M40" s="25">
        <f t="shared" si="11"/>
        <v>3.3650612906988639</v>
      </c>
      <c r="N40" s="44"/>
      <c r="O40" s="45"/>
      <c r="P40" s="29"/>
      <c r="Q40" s="24"/>
    </row>
    <row r="41" spans="1:43" ht="11.4" customHeight="1">
      <c r="A41" s="20"/>
      <c r="B41" s="21" t="s">
        <v>36</v>
      </c>
      <c r="C41" s="71">
        <f t="shared" si="6"/>
        <v>7606925.8299999991</v>
      </c>
      <c r="D41" s="69">
        <v>6496355.8099999996</v>
      </c>
      <c r="E41" s="70">
        <f t="shared" si="7"/>
        <v>85.400540969912413</v>
      </c>
      <c r="F41" s="69">
        <v>682431.2</v>
      </c>
      <c r="G41" s="70">
        <f t="shared" si="8"/>
        <v>8.9711825151317406</v>
      </c>
      <c r="H41" s="69">
        <v>376254.63</v>
      </c>
      <c r="I41" s="70">
        <f t="shared" si="9"/>
        <v>4.9462113659125828</v>
      </c>
      <c r="J41" s="69">
        <v>365200.35</v>
      </c>
      <c r="K41" s="70">
        <f t="shared" si="10"/>
        <v>4.8008927411876714</v>
      </c>
      <c r="L41" s="69">
        <v>62938.47</v>
      </c>
      <c r="M41" s="25">
        <f t="shared" si="11"/>
        <v>0.82738377376817418</v>
      </c>
      <c r="N41" s="44"/>
      <c r="O41" s="45"/>
      <c r="P41" s="23"/>
      <c r="Q41" s="24"/>
    </row>
    <row r="42" spans="1:43" ht="11.4" customHeight="1">
      <c r="A42" s="20"/>
      <c r="B42" s="21" t="s">
        <v>37</v>
      </c>
      <c r="C42" s="71">
        <f>D42+F42+J42+L42</f>
        <v>8452258</v>
      </c>
      <c r="D42" s="69">
        <v>6591795</v>
      </c>
      <c r="E42" s="70">
        <f>D42/C42*100</f>
        <v>77.988568261877475</v>
      </c>
      <c r="F42" s="69">
        <v>761626</v>
      </c>
      <c r="G42" s="70">
        <f t="shared" si="8"/>
        <v>9.0109175559950963</v>
      </c>
      <c r="H42" s="69">
        <v>470404</v>
      </c>
      <c r="I42" s="70">
        <f t="shared" si="9"/>
        <v>5.565424055914999</v>
      </c>
      <c r="J42" s="69">
        <v>897855</v>
      </c>
      <c r="K42" s="70">
        <f t="shared" si="10"/>
        <v>10.622664381517932</v>
      </c>
      <c r="L42" s="69">
        <v>200982</v>
      </c>
      <c r="M42" s="25">
        <f t="shared" si="11"/>
        <v>2.3778498006094937</v>
      </c>
      <c r="N42" s="44"/>
      <c r="O42" s="45"/>
      <c r="P42" s="29"/>
      <c r="Q42" s="24"/>
    </row>
    <row r="43" spans="1:43" ht="11.4" customHeight="1">
      <c r="A43" s="20"/>
      <c r="B43" s="21" t="s">
        <v>84</v>
      </c>
      <c r="C43" s="71">
        <f t="shared" si="6"/>
        <v>5817267.3499999996</v>
      </c>
      <c r="D43" s="69">
        <v>4946394.46</v>
      </c>
      <c r="E43" s="70">
        <f t="shared" si="7"/>
        <v>85.029519229505595</v>
      </c>
      <c r="F43" s="69">
        <v>390064.39</v>
      </c>
      <c r="G43" s="70">
        <f t="shared" si="8"/>
        <v>6.705285601150857</v>
      </c>
      <c r="H43" s="69">
        <v>185795.20000000001</v>
      </c>
      <c r="I43" s="70">
        <f t="shared" si="9"/>
        <v>3.1938569919775137</v>
      </c>
      <c r="J43" s="69">
        <v>315647.90000000002</v>
      </c>
      <c r="K43" s="70">
        <f t="shared" si="10"/>
        <v>5.4260511165951497</v>
      </c>
      <c r="L43" s="69">
        <v>165160.6</v>
      </c>
      <c r="M43" s="25">
        <f t="shared" si="11"/>
        <v>2.8391440527484098</v>
      </c>
      <c r="N43" s="44"/>
      <c r="O43" s="45"/>
      <c r="P43" s="23"/>
      <c r="Q43" s="24"/>
    </row>
    <row r="44" spans="1:43" ht="11.4" customHeight="1">
      <c r="A44" s="20"/>
      <c r="B44" s="21" t="s">
        <v>85</v>
      </c>
      <c r="C44" s="71">
        <f t="shared" si="6"/>
        <v>5285986.2799999993</v>
      </c>
      <c r="D44" s="69">
        <v>4501347.37</v>
      </c>
      <c r="E44" s="70">
        <f t="shared" si="7"/>
        <v>85.156243916698187</v>
      </c>
      <c r="F44" s="69">
        <v>523242.23</v>
      </c>
      <c r="G44" s="70">
        <f t="shared" si="8"/>
        <v>9.8986679549232583</v>
      </c>
      <c r="H44" s="69">
        <v>224060.09</v>
      </c>
      <c r="I44" s="70">
        <f t="shared" si="9"/>
        <v>4.2387565561369565</v>
      </c>
      <c r="J44" s="69">
        <v>161761.78999999998</v>
      </c>
      <c r="K44" s="70">
        <f t="shared" si="10"/>
        <v>3.0602007162228202</v>
      </c>
      <c r="L44" s="69">
        <v>99634.89</v>
      </c>
      <c r="M44" s="25">
        <f t="shared" si="11"/>
        <v>1.8848874121557502</v>
      </c>
      <c r="N44" s="44"/>
      <c r="O44" s="45"/>
      <c r="P44" s="23"/>
      <c r="Q44" s="24"/>
      <c r="R44" s="28"/>
    </row>
    <row r="45" spans="1:43" ht="11.4" customHeight="1">
      <c r="A45" s="20"/>
      <c r="B45" s="21" t="s">
        <v>38</v>
      </c>
      <c r="C45" s="71">
        <f t="shared" si="6"/>
        <v>3372377.91</v>
      </c>
      <c r="D45" s="69">
        <v>2727143.75</v>
      </c>
      <c r="E45" s="70">
        <f t="shared" si="7"/>
        <v>80.867086156426637</v>
      </c>
      <c r="F45" s="69">
        <v>331482.71000000002</v>
      </c>
      <c r="G45" s="70">
        <f t="shared" si="8"/>
        <v>9.8293464981212626</v>
      </c>
      <c r="H45" s="69">
        <v>177047.96000000002</v>
      </c>
      <c r="I45" s="70">
        <f t="shared" si="9"/>
        <v>5.2499442448310907</v>
      </c>
      <c r="J45" s="69">
        <v>174440.94</v>
      </c>
      <c r="K45" s="70">
        <f t="shared" si="10"/>
        <v>5.1726391482620047</v>
      </c>
      <c r="L45" s="69">
        <v>139310.51</v>
      </c>
      <c r="M45" s="25">
        <f t="shared" si="11"/>
        <v>4.1309281971900953</v>
      </c>
      <c r="N45" s="44"/>
      <c r="O45" s="45"/>
      <c r="P45" s="29"/>
      <c r="Q45" s="24"/>
    </row>
    <row r="46" spans="1:43" ht="11.4" customHeight="1">
      <c r="A46" s="20"/>
      <c r="B46" s="21" t="s">
        <v>39</v>
      </c>
      <c r="C46" s="71">
        <f t="shared" si="6"/>
        <v>2484498.37</v>
      </c>
      <c r="D46" s="69">
        <v>2032229</v>
      </c>
      <c r="E46" s="70">
        <f t="shared" si="7"/>
        <v>81.796350705595344</v>
      </c>
      <c r="F46" s="69">
        <v>251540.15</v>
      </c>
      <c r="G46" s="70">
        <f t="shared" si="8"/>
        <v>10.124383780537558</v>
      </c>
      <c r="H46" s="69">
        <v>84156.170000000013</v>
      </c>
      <c r="I46" s="70">
        <f t="shared" si="9"/>
        <v>3.3872499582279865</v>
      </c>
      <c r="J46" s="69">
        <v>145073.26999999999</v>
      </c>
      <c r="K46" s="70">
        <f t="shared" si="10"/>
        <v>5.8391372581178222</v>
      </c>
      <c r="L46" s="69">
        <v>55655.95</v>
      </c>
      <c r="M46" s="25">
        <f t="shared" si="11"/>
        <v>2.2401282557492679</v>
      </c>
      <c r="N46" s="44"/>
      <c r="O46" s="45"/>
      <c r="P46" s="23"/>
      <c r="Q46" s="24"/>
    </row>
    <row r="47" spans="1:43" ht="11.4" customHeight="1">
      <c r="A47" s="20"/>
      <c r="B47" s="21" t="s">
        <v>40</v>
      </c>
      <c r="C47" s="71">
        <f t="shared" si="6"/>
        <v>3095879.0500000003</v>
      </c>
      <c r="D47" s="69">
        <v>2796634.8099999996</v>
      </c>
      <c r="E47" s="70">
        <f t="shared" si="7"/>
        <v>90.33411075926881</v>
      </c>
      <c r="F47" s="69">
        <v>200729.32000000024</v>
      </c>
      <c r="G47" s="70">
        <f t="shared" si="8"/>
        <v>6.4837584659517056</v>
      </c>
      <c r="H47" s="69">
        <v>98449.790000000299</v>
      </c>
      <c r="I47" s="70">
        <f t="shared" si="9"/>
        <v>3.1800270104221382</v>
      </c>
      <c r="J47" s="69">
        <v>43531.409999999967</v>
      </c>
      <c r="K47" s="70">
        <f t="shared" si="10"/>
        <v>1.4061082263533506</v>
      </c>
      <c r="L47" s="69">
        <v>54983.510000000068</v>
      </c>
      <c r="M47" s="25">
        <f t="shared" si="11"/>
        <v>1.7760225484261105</v>
      </c>
      <c r="N47" s="44"/>
      <c r="O47" s="45"/>
      <c r="P47" s="23"/>
      <c r="Q47" s="24"/>
    </row>
    <row r="48" spans="1:43" ht="11.4" customHeight="1">
      <c r="A48" s="20"/>
      <c r="B48" s="21" t="s">
        <v>86</v>
      </c>
      <c r="C48" s="71">
        <f t="shared" si="6"/>
        <v>3482295.86</v>
      </c>
      <c r="D48" s="69">
        <v>2848625.6</v>
      </c>
      <c r="E48" s="70">
        <f t="shared" si="7"/>
        <v>81.803089528412443</v>
      </c>
      <c r="F48" s="69">
        <v>326078.39</v>
      </c>
      <c r="G48" s="70">
        <f t="shared" si="8"/>
        <v>9.3638910394018051</v>
      </c>
      <c r="H48" s="69">
        <v>120024.1</v>
      </c>
      <c r="I48" s="70">
        <f t="shared" si="9"/>
        <v>3.4466945034360181</v>
      </c>
      <c r="J48" s="69">
        <v>222341.59</v>
      </c>
      <c r="K48" s="70">
        <f t="shared" si="10"/>
        <v>6.3849138309574878</v>
      </c>
      <c r="L48" s="69">
        <v>85250.28</v>
      </c>
      <c r="M48" s="25">
        <f t="shared" si="11"/>
        <v>2.4481056012282654</v>
      </c>
      <c r="N48" s="44"/>
      <c r="O48" s="45"/>
      <c r="P48" s="23"/>
      <c r="Q48" s="24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</row>
    <row r="49" spans="1:43" ht="11.4" customHeight="1">
      <c r="A49" s="20" t="s">
        <v>20</v>
      </c>
      <c r="B49" s="21" t="s">
        <v>41</v>
      </c>
      <c r="C49" s="71">
        <f t="shared" si="6"/>
        <v>2698926.4999999995</v>
      </c>
      <c r="D49" s="69">
        <v>2377852.5699999998</v>
      </c>
      <c r="E49" s="70">
        <f t="shared" si="7"/>
        <v>88.103643059564618</v>
      </c>
      <c r="F49" s="69">
        <v>177430.74</v>
      </c>
      <c r="G49" s="70">
        <f t="shared" si="8"/>
        <v>6.5741227113817304</v>
      </c>
      <c r="H49" s="69">
        <v>41561.47</v>
      </c>
      <c r="I49" s="70">
        <f t="shared" si="9"/>
        <v>1.539925966861269</v>
      </c>
      <c r="J49" s="69">
        <v>60067</v>
      </c>
      <c r="K49" s="70">
        <f t="shared" si="10"/>
        <v>2.2255885812377629</v>
      </c>
      <c r="L49" s="69">
        <v>83576.19</v>
      </c>
      <c r="M49" s="25">
        <f t="shared" si="11"/>
        <v>3.096645647815901</v>
      </c>
      <c r="N49" s="44"/>
      <c r="O49" s="45"/>
      <c r="P49" s="23"/>
      <c r="Q49" s="24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</row>
    <row r="50" spans="1:43" ht="11.4" customHeight="1">
      <c r="A50" s="20"/>
      <c r="B50" s="21" t="s">
        <v>42</v>
      </c>
      <c r="C50" s="71">
        <f t="shared" si="6"/>
        <v>4677887.54</v>
      </c>
      <c r="D50" s="69">
        <v>3792562.87</v>
      </c>
      <c r="E50" s="70">
        <f t="shared" si="7"/>
        <v>81.074263491165496</v>
      </c>
      <c r="F50" s="69">
        <v>456314.97000000003</v>
      </c>
      <c r="G50" s="70">
        <f t="shared" si="8"/>
        <v>9.7547229619803986</v>
      </c>
      <c r="H50" s="69">
        <v>129139.82</v>
      </c>
      <c r="I50" s="70">
        <f t="shared" si="9"/>
        <v>2.7606439636639917</v>
      </c>
      <c r="J50" s="69">
        <v>186240.78</v>
      </c>
      <c r="K50" s="70">
        <f t="shared" si="10"/>
        <v>3.9813009271274615</v>
      </c>
      <c r="L50" s="69">
        <v>242768.92</v>
      </c>
      <c r="M50" s="25">
        <f t="shared" si="11"/>
        <v>5.1897126197266381</v>
      </c>
      <c r="N50" s="44"/>
      <c r="O50" s="45"/>
      <c r="P50" s="23"/>
      <c r="Q50" s="24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</row>
    <row r="51" spans="1:43" ht="11.4" customHeight="1">
      <c r="A51" s="20"/>
      <c r="B51" s="21" t="s">
        <v>43</v>
      </c>
      <c r="C51" s="71">
        <f t="shared" si="6"/>
        <v>3301820.5999999996</v>
      </c>
      <c r="D51" s="69">
        <v>2286373.0099999998</v>
      </c>
      <c r="E51" s="70">
        <f t="shared" si="7"/>
        <v>69.245827892648066</v>
      </c>
      <c r="F51" s="69">
        <v>372955.46</v>
      </c>
      <c r="G51" s="70">
        <f t="shared" si="8"/>
        <v>11.295448941108431</v>
      </c>
      <c r="H51" s="69">
        <v>84861.95</v>
      </c>
      <c r="I51" s="70">
        <f t="shared" si="9"/>
        <v>2.5701562949846521</v>
      </c>
      <c r="J51" s="69">
        <v>544519.87</v>
      </c>
      <c r="K51" s="70">
        <f t="shared" si="10"/>
        <v>16.491503808535207</v>
      </c>
      <c r="L51" s="69">
        <v>97972.26</v>
      </c>
      <c r="M51" s="25">
        <f t="shared" si="11"/>
        <v>2.9672193577082897</v>
      </c>
      <c r="N51" s="44"/>
      <c r="O51" s="45"/>
      <c r="P51" s="29"/>
      <c r="Q51" s="24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</row>
    <row r="52" spans="1:43" ht="11.4" customHeight="1">
      <c r="A52" s="20"/>
      <c r="B52" s="21" t="s">
        <v>44</v>
      </c>
      <c r="C52" s="71">
        <f t="shared" si="6"/>
        <v>7267051.5999999996</v>
      </c>
      <c r="D52" s="69">
        <v>5166583.37</v>
      </c>
      <c r="E52" s="70">
        <f t="shared" si="7"/>
        <v>71.096005015293969</v>
      </c>
      <c r="F52" s="69">
        <v>1457970.26</v>
      </c>
      <c r="G52" s="70">
        <f t="shared" si="8"/>
        <v>20.062748143965294</v>
      </c>
      <c r="H52" s="69">
        <v>811658.28</v>
      </c>
      <c r="I52" s="70">
        <f t="shared" si="9"/>
        <v>11.169017707263839</v>
      </c>
      <c r="J52" s="69">
        <v>243694.09</v>
      </c>
      <c r="K52" s="70">
        <f t="shared" si="10"/>
        <v>3.3534107560210522</v>
      </c>
      <c r="L52" s="69">
        <v>398803.88</v>
      </c>
      <c r="M52" s="25">
        <f t="shared" si="11"/>
        <v>5.4878360847196959</v>
      </c>
      <c r="N52" s="44"/>
      <c r="O52" s="45"/>
      <c r="P52" s="23"/>
      <c r="Q52" s="24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</row>
    <row r="53" spans="1:43" ht="11.4" customHeight="1">
      <c r="A53" s="20"/>
      <c r="B53" s="21" t="s">
        <v>45</v>
      </c>
      <c r="C53" s="71">
        <f t="shared" si="6"/>
        <v>3704469.49</v>
      </c>
      <c r="D53" s="69">
        <v>3036643.97</v>
      </c>
      <c r="E53" s="70">
        <f t="shared" si="7"/>
        <v>81.972438380103924</v>
      </c>
      <c r="F53" s="69">
        <v>328478.07999999996</v>
      </c>
      <c r="G53" s="70">
        <f t="shared" si="8"/>
        <v>8.867074783223547</v>
      </c>
      <c r="H53" s="69">
        <v>123982.38999999998</v>
      </c>
      <c r="I53" s="70">
        <f t="shared" si="9"/>
        <v>3.3468325312081317</v>
      </c>
      <c r="J53" s="69">
        <v>260916.24</v>
      </c>
      <c r="K53" s="70">
        <f t="shared" si="10"/>
        <v>7.0432821947738589</v>
      </c>
      <c r="L53" s="69">
        <v>78431.199999999997</v>
      </c>
      <c r="M53" s="25">
        <f t="shared" si="11"/>
        <v>2.1172046418986703</v>
      </c>
      <c r="N53" s="44"/>
      <c r="O53" s="45"/>
      <c r="P53" s="23"/>
      <c r="Q53" s="24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</row>
    <row r="54" spans="1:43" ht="11.4" customHeight="1">
      <c r="A54" s="20"/>
      <c r="B54" s="21" t="s">
        <v>60</v>
      </c>
      <c r="C54" s="71">
        <f t="shared" si="6"/>
        <v>3169503.4299999997</v>
      </c>
      <c r="D54" s="69">
        <v>1988020.48</v>
      </c>
      <c r="E54" s="70">
        <f t="shared" si="7"/>
        <v>62.723405224395044</v>
      </c>
      <c r="F54" s="69">
        <v>324811.74</v>
      </c>
      <c r="G54" s="70">
        <f t="shared" si="8"/>
        <v>10.248032449676195</v>
      </c>
      <c r="H54" s="69">
        <v>173983.56</v>
      </c>
      <c r="I54" s="70">
        <f t="shared" si="9"/>
        <v>5.4893002592522837</v>
      </c>
      <c r="J54" s="69">
        <v>800865.26</v>
      </c>
      <c r="K54" s="70">
        <f t="shared" si="10"/>
        <v>25.267846452527742</v>
      </c>
      <c r="L54" s="69">
        <v>55805.95</v>
      </c>
      <c r="M54" s="25">
        <f t="shared" si="11"/>
        <v>1.7607158734010266</v>
      </c>
      <c r="N54" s="44"/>
      <c r="O54" s="45"/>
      <c r="P54" s="23"/>
      <c r="Q54" s="24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</row>
    <row r="55" spans="1:43" ht="11.4" customHeight="1">
      <c r="A55" s="20"/>
      <c r="B55" s="21" t="s">
        <v>46</v>
      </c>
      <c r="C55" s="71">
        <f t="shared" si="6"/>
        <v>3835094.4899999998</v>
      </c>
      <c r="D55" s="69">
        <v>3079714.36</v>
      </c>
      <c r="E55" s="70">
        <f t="shared" si="7"/>
        <v>80.303480606028046</v>
      </c>
      <c r="F55" s="69">
        <v>264009.70999999996</v>
      </c>
      <c r="G55" s="70">
        <f t="shared" si="8"/>
        <v>6.8840470733747159</v>
      </c>
      <c r="H55" s="69">
        <v>84761.81</v>
      </c>
      <c r="I55" s="70">
        <f t="shared" si="9"/>
        <v>2.210162232534719</v>
      </c>
      <c r="J55" s="69">
        <v>226185.54</v>
      </c>
      <c r="K55" s="70">
        <f t="shared" si="10"/>
        <v>5.8977827166912906</v>
      </c>
      <c r="L55" s="69">
        <v>265184.88</v>
      </c>
      <c r="M55" s="25">
        <f t="shared" si="11"/>
        <v>6.9146896039059529</v>
      </c>
      <c r="N55" s="44"/>
      <c r="O55" s="45"/>
      <c r="P55" s="23"/>
      <c r="Q55" s="24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</row>
    <row r="56" spans="1:43" ht="11.4" customHeight="1">
      <c r="A56" s="20"/>
      <c r="B56" s="21" t="s">
        <v>61</v>
      </c>
      <c r="C56" s="78">
        <f t="shared" si="6"/>
        <v>7751259.8200000003</v>
      </c>
      <c r="D56" s="69">
        <v>6730286.9000000004</v>
      </c>
      <c r="E56" s="70">
        <f t="shared" si="7"/>
        <v>86.82829702901121</v>
      </c>
      <c r="F56" s="69">
        <v>639475.51</v>
      </c>
      <c r="G56" s="70">
        <f t="shared" si="8"/>
        <v>8.249955811699266</v>
      </c>
      <c r="H56" s="69">
        <v>268431.18</v>
      </c>
      <c r="I56" s="70">
        <f t="shared" si="9"/>
        <v>3.4630651820931995</v>
      </c>
      <c r="J56" s="69">
        <v>185893.93</v>
      </c>
      <c r="K56" s="70">
        <f t="shared" si="10"/>
        <v>2.3982415028890101</v>
      </c>
      <c r="L56" s="69">
        <v>195603.48</v>
      </c>
      <c r="M56" s="25">
        <f t="shared" si="11"/>
        <v>2.5235056564005101</v>
      </c>
      <c r="N56" s="44"/>
      <c r="O56" s="45"/>
      <c r="P56" s="23"/>
      <c r="Q56" s="24"/>
      <c r="R56" s="53"/>
      <c r="S56" s="53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53"/>
      <c r="AI56" s="53"/>
      <c r="AJ56" s="53"/>
      <c r="AK56" s="53"/>
      <c r="AL56" s="62"/>
      <c r="AM56" s="62"/>
      <c r="AN56" s="53"/>
      <c r="AO56" s="53"/>
      <c r="AP56" s="53"/>
      <c r="AQ56" s="53"/>
    </row>
    <row r="57" spans="1:43" ht="11.4" customHeight="1">
      <c r="A57" s="19"/>
      <c r="B57" s="26" t="s">
        <v>47</v>
      </c>
      <c r="C57" s="73">
        <f>SUM(C31:C56)</f>
        <v>184824881.54000002</v>
      </c>
      <c r="D57" s="74">
        <f>SUM(D31:D56)</f>
        <v>145323473.85000002</v>
      </c>
      <c r="E57" s="75">
        <f t="shared" si="7"/>
        <v>78.627656968658172</v>
      </c>
      <c r="F57" s="74">
        <f>SUM(F31:F56)</f>
        <v>20810239.609999999</v>
      </c>
      <c r="G57" s="75">
        <f t="shared" si="8"/>
        <v>11.259436195281003</v>
      </c>
      <c r="H57" s="74">
        <f>SUM(H31:H56)</f>
        <v>10108162.290000001</v>
      </c>
      <c r="I57" s="75">
        <f t="shared" si="9"/>
        <v>5.469048434267429</v>
      </c>
      <c r="J57" s="74">
        <f>SUM(J31:J56)</f>
        <v>12710872.569999997</v>
      </c>
      <c r="K57" s="75">
        <f t="shared" si="10"/>
        <v>6.8772518419004616</v>
      </c>
      <c r="L57" s="74">
        <f>SUM(L31:L56)</f>
        <v>5980295.5100000007</v>
      </c>
      <c r="M57" s="27">
        <f t="shared" si="11"/>
        <v>3.2356549941603712</v>
      </c>
      <c r="N57" s="44"/>
      <c r="O57" s="45"/>
      <c r="P57" s="29"/>
      <c r="Q57" s="24"/>
      <c r="R57" s="53"/>
      <c r="S57" s="53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5"/>
      <c r="AI57" s="55"/>
      <c r="AJ57" s="55"/>
      <c r="AK57" s="55"/>
      <c r="AL57" s="53"/>
      <c r="AM57" s="53"/>
      <c r="AN57" s="53"/>
      <c r="AO57" s="53"/>
      <c r="AP57" s="53"/>
      <c r="AQ57" s="53"/>
    </row>
    <row r="58" spans="1:43" ht="11.4" customHeight="1">
      <c r="A58" s="63" t="s">
        <v>62</v>
      </c>
      <c r="B58" s="21" t="s">
        <v>48</v>
      </c>
      <c r="C58" s="79">
        <f>D58+F58+J58+L58</f>
        <v>2413801</v>
      </c>
      <c r="D58" s="80">
        <v>1155525</v>
      </c>
      <c r="E58" s="70">
        <f>D58/C58*100</f>
        <v>47.871593391501619</v>
      </c>
      <c r="F58" s="76">
        <v>300022</v>
      </c>
      <c r="G58" s="70">
        <f>F58/C58*100</f>
        <v>12.429442195110534</v>
      </c>
      <c r="H58" s="81"/>
      <c r="I58" s="70"/>
      <c r="J58" s="76">
        <v>837741</v>
      </c>
      <c r="K58" s="70">
        <f>J58/C58*100</f>
        <v>34.706299317963662</v>
      </c>
      <c r="L58" s="76">
        <v>120513</v>
      </c>
      <c r="M58" s="22">
        <f>L58/C58*100</f>
        <v>4.9926650954241873</v>
      </c>
      <c r="N58" s="44"/>
      <c r="O58" s="45"/>
      <c r="Q58" s="24"/>
      <c r="R58" s="53"/>
      <c r="S58" s="56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7"/>
      <c r="AM58" s="57"/>
      <c r="AN58" s="53"/>
      <c r="AO58" s="53"/>
      <c r="AP58" s="53"/>
      <c r="AQ58" s="53"/>
    </row>
    <row r="59" spans="1:43" ht="11.4" customHeight="1">
      <c r="A59" s="64"/>
      <c r="B59" s="21" t="s">
        <v>49</v>
      </c>
      <c r="C59" s="82">
        <f t="shared" ref="C59:C61" si="12">D59+F59+J59+L59</f>
        <v>1012933</v>
      </c>
      <c r="D59" s="80">
        <v>627214</v>
      </c>
      <c r="E59" s="70">
        <f t="shared" ref="E59:E62" si="13">D59/C59*100</f>
        <v>61.920581124319185</v>
      </c>
      <c r="F59" s="69">
        <v>151842</v>
      </c>
      <c r="G59" s="70">
        <f t="shared" ref="G59:G63" si="14">F59/C59*100</f>
        <v>14.990330061316987</v>
      </c>
      <c r="H59" s="83"/>
      <c r="I59" s="70"/>
      <c r="J59" s="69">
        <v>144636</v>
      </c>
      <c r="K59" s="70">
        <f t="shared" ref="K59:K63" si="15">J59/C59*100</f>
        <v>14.278930590670855</v>
      </c>
      <c r="L59" s="69">
        <v>89241</v>
      </c>
      <c r="M59" s="25">
        <f t="shared" ref="M59:M63" si="16">L59/C59*100</f>
        <v>8.8101582236929801</v>
      </c>
      <c r="N59" s="44"/>
      <c r="O59" s="45"/>
      <c r="Q59" s="24"/>
      <c r="R59" s="53"/>
      <c r="S59" s="56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7"/>
      <c r="AM59" s="57"/>
      <c r="AN59" s="53"/>
      <c r="AO59" s="53"/>
      <c r="AP59" s="53"/>
      <c r="AQ59" s="53"/>
    </row>
    <row r="60" spans="1:43" ht="11.4" customHeight="1">
      <c r="A60" s="64"/>
      <c r="B60" s="21" t="s">
        <v>50</v>
      </c>
      <c r="C60" s="82">
        <f>D60+F60+J60+L60</f>
        <v>193592</v>
      </c>
      <c r="D60" s="80">
        <v>143275</v>
      </c>
      <c r="E60" s="70">
        <f>D60/C60*100</f>
        <v>74.008740030579773</v>
      </c>
      <c r="F60" s="69">
        <v>6744</v>
      </c>
      <c r="G60" s="70">
        <f>F60/C60*100</f>
        <v>3.4836150254142733</v>
      </c>
      <c r="H60" s="83"/>
      <c r="I60" s="70"/>
      <c r="J60" s="69">
        <v>13764</v>
      </c>
      <c r="K60" s="70">
        <f t="shared" si="15"/>
        <v>7.1097979255341128</v>
      </c>
      <c r="L60" s="69">
        <v>29809</v>
      </c>
      <c r="M60" s="25">
        <f t="shared" si="16"/>
        <v>15.397847018471838</v>
      </c>
      <c r="N60" s="44"/>
      <c r="O60" s="45"/>
      <c r="Q60" s="24"/>
      <c r="R60" s="53"/>
      <c r="S60" s="56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7"/>
      <c r="AM60" s="57"/>
      <c r="AN60" s="53"/>
      <c r="AO60" s="53"/>
      <c r="AP60" s="53"/>
      <c r="AQ60" s="53"/>
    </row>
    <row r="61" spans="1:43" ht="11.4" customHeight="1">
      <c r="A61" s="64"/>
      <c r="B61" s="30" t="s">
        <v>51</v>
      </c>
      <c r="C61" s="84">
        <f t="shared" si="12"/>
        <v>392442</v>
      </c>
      <c r="D61" s="85">
        <v>299311</v>
      </c>
      <c r="E61" s="70">
        <f t="shared" si="13"/>
        <v>76.26884991922374</v>
      </c>
      <c r="F61" s="69">
        <v>16943</v>
      </c>
      <c r="G61" s="70">
        <f t="shared" si="14"/>
        <v>4.3173258723582082</v>
      </c>
      <c r="H61" s="83"/>
      <c r="I61" s="70"/>
      <c r="J61" s="69">
        <v>27827</v>
      </c>
      <c r="K61" s="70">
        <f t="shared" si="15"/>
        <v>7.0907293307036445</v>
      </c>
      <c r="L61" s="69">
        <v>48361</v>
      </c>
      <c r="M61" s="25">
        <f t="shared" si="16"/>
        <v>12.323094877714414</v>
      </c>
      <c r="N61" s="44"/>
      <c r="O61" s="45"/>
      <c r="Q61" s="24"/>
      <c r="R61" s="53"/>
      <c r="S61" s="56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7"/>
      <c r="AM61" s="57"/>
      <c r="AN61" s="53"/>
      <c r="AO61" s="53"/>
      <c r="AP61" s="53"/>
      <c r="AQ61" s="53"/>
    </row>
    <row r="62" spans="1:43" ht="11.4" customHeight="1">
      <c r="A62" s="64"/>
      <c r="B62" s="30" t="s">
        <v>52</v>
      </c>
      <c r="C62" s="84">
        <f>SUM(C58:C61)</f>
        <v>4012768</v>
      </c>
      <c r="D62" s="80">
        <f>SUM(D58:D61)</f>
        <v>2225325</v>
      </c>
      <c r="E62" s="75">
        <f t="shared" si="13"/>
        <v>55.456109099753583</v>
      </c>
      <c r="F62" s="74">
        <f>SUM(F58:F61)</f>
        <v>475551</v>
      </c>
      <c r="G62" s="75">
        <f t="shared" si="14"/>
        <v>11.850946777884991</v>
      </c>
      <c r="H62" s="86"/>
      <c r="I62" s="75"/>
      <c r="J62" s="74">
        <f>SUM(J58:J61)</f>
        <v>1023968</v>
      </c>
      <c r="K62" s="75">
        <f t="shared" si="15"/>
        <v>25.517747350457341</v>
      </c>
      <c r="L62" s="74">
        <f>SUM(L58:L61)</f>
        <v>287924</v>
      </c>
      <c r="M62" s="27">
        <f t="shared" si="16"/>
        <v>7.1751967719040826</v>
      </c>
      <c r="N62" s="44"/>
      <c r="O62" s="45"/>
      <c r="P62" s="29"/>
      <c r="Q62" s="24"/>
      <c r="R62" s="53"/>
      <c r="S62" s="53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7"/>
      <c r="AM62" s="57"/>
      <c r="AN62" s="53"/>
      <c r="AO62" s="53"/>
      <c r="AP62" s="53"/>
      <c r="AQ62" s="53"/>
    </row>
    <row r="63" spans="1:43" ht="11.4" customHeight="1">
      <c r="A63" s="31"/>
      <c r="B63" s="32" t="s">
        <v>63</v>
      </c>
      <c r="C63" s="87">
        <f>C57+C62</f>
        <v>188837649.54000002</v>
      </c>
      <c r="D63" s="88">
        <f>D57+D62</f>
        <v>147548798.85000002</v>
      </c>
      <c r="E63" s="75">
        <f>D63/C63*100</f>
        <v>78.135265509511598</v>
      </c>
      <c r="F63" s="88">
        <f>F57+F62</f>
        <v>21285790.609999999</v>
      </c>
      <c r="G63" s="75">
        <f t="shared" si="14"/>
        <v>11.272005694760141</v>
      </c>
      <c r="H63" s="88">
        <f>H57+H62</f>
        <v>10108162.290000001</v>
      </c>
      <c r="I63" s="75">
        <f>H63/C63*100</f>
        <v>5.3528320833387983</v>
      </c>
      <c r="J63" s="88">
        <f>J57+J62</f>
        <v>13734840.569999997</v>
      </c>
      <c r="K63" s="75">
        <f t="shared" si="15"/>
        <v>7.2733592074766067</v>
      </c>
      <c r="L63" s="88">
        <f>L57+L62</f>
        <v>6268219.5100000007</v>
      </c>
      <c r="M63" s="27">
        <f t="shared" si="16"/>
        <v>3.3193695882516541</v>
      </c>
      <c r="N63" s="44"/>
      <c r="O63" s="45"/>
      <c r="P63" s="29"/>
      <c r="Q63" s="24"/>
      <c r="R63" s="53"/>
      <c r="S63" s="53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7"/>
      <c r="AM63" s="57"/>
      <c r="AN63" s="53"/>
      <c r="AO63" s="53"/>
      <c r="AP63" s="53"/>
      <c r="AQ63" s="53"/>
    </row>
    <row r="64" spans="1:43" ht="11.4" customHeight="1">
      <c r="A64" s="65" t="s">
        <v>64</v>
      </c>
      <c r="B64" s="21" t="s">
        <v>65</v>
      </c>
      <c r="C64" s="72">
        <f>D64+F64+J64+L64</f>
        <v>558855</v>
      </c>
      <c r="D64" s="69">
        <v>415580</v>
      </c>
      <c r="E64" s="70">
        <f>D64/C64*100</f>
        <v>74.362759570908381</v>
      </c>
      <c r="F64" s="76">
        <v>43781</v>
      </c>
      <c r="G64" s="70">
        <f>F64/C64*100</f>
        <v>7.834053555931324</v>
      </c>
      <c r="H64" s="76"/>
      <c r="I64" s="70"/>
      <c r="J64" s="76">
        <v>26424</v>
      </c>
      <c r="K64" s="70">
        <f>J64/C64*100</f>
        <v>4.7282389886464289</v>
      </c>
      <c r="L64" s="76">
        <v>73070</v>
      </c>
      <c r="M64" s="22">
        <f>L64/C64*100</f>
        <v>13.074947884513872</v>
      </c>
      <c r="N64" s="44"/>
      <c r="O64" s="45"/>
      <c r="Q64" s="24"/>
      <c r="R64" s="53"/>
      <c r="S64" s="56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7"/>
      <c r="AM64" s="57"/>
      <c r="AN64" s="53"/>
      <c r="AO64" s="53"/>
      <c r="AP64" s="53"/>
      <c r="AQ64" s="53"/>
    </row>
    <row r="65" spans="1:43" ht="11.4" customHeight="1">
      <c r="A65" s="66"/>
      <c r="B65" s="21" t="s">
        <v>66</v>
      </c>
      <c r="C65" s="72">
        <f t="shared" ref="C65:C72" si="17">D65+F65+J65+L65</f>
        <v>21822</v>
      </c>
      <c r="D65" s="69">
        <v>13592</v>
      </c>
      <c r="E65" s="70">
        <f t="shared" ref="E65:E74" si="18">D65/C65*100</f>
        <v>62.285766657501604</v>
      </c>
      <c r="F65" s="69">
        <v>1373</v>
      </c>
      <c r="G65" s="70">
        <f t="shared" ref="G65:G74" si="19">F65/C65*100</f>
        <v>6.2918155989368518</v>
      </c>
      <c r="H65" s="69"/>
      <c r="I65" s="70"/>
      <c r="J65" s="69">
        <v>4864</v>
      </c>
      <c r="K65" s="70">
        <f t="shared" ref="K65:K73" si="20">J65/C65*100</f>
        <v>22.289432682613878</v>
      </c>
      <c r="L65" s="69">
        <v>1993</v>
      </c>
      <c r="M65" s="25">
        <f t="shared" ref="M65:M72" si="21">L65/C65*100</f>
        <v>9.1329850609476679</v>
      </c>
      <c r="N65" s="44"/>
      <c r="O65" s="45"/>
      <c r="Q65" s="24"/>
      <c r="R65" s="53"/>
      <c r="S65" s="56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7"/>
      <c r="AM65" s="57"/>
      <c r="AN65" s="53"/>
      <c r="AO65" s="53"/>
      <c r="AP65" s="53"/>
      <c r="AQ65" s="53"/>
    </row>
    <row r="66" spans="1:43" ht="11.4" customHeight="1">
      <c r="A66" s="66"/>
      <c r="B66" s="21" t="s">
        <v>67</v>
      </c>
      <c r="C66" s="72">
        <f t="shared" si="17"/>
        <v>274223</v>
      </c>
      <c r="D66" s="69">
        <v>201364</v>
      </c>
      <c r="E66" s="70">
        <f t="shared" si="18"/>
        <v>73.430747967894732</v>
      </c>
      <c r="F66" s="69">
        <v>26771</v>
      </c>
      <c r="G66" s="70">
        <f>F66/C66*100</f>
        <v>9.7624925699157252</v>
      </c>
      <c r="H66" s="69"/>
      <c r="I66" s="70"/>
      <c r="J66" s="69">
        <v>25708</v>
      </c>
      <c r="K66" s="70">
        <f t="shared" si="20"/>
        <v>9.3748518541479022</v>
      </c>
      <c r="L66" s="69">
        <v>20380</v>
      </c>
      <c r="M66" s="25">
        <f t="shared" si="21"/>
        <v>7.4319076080416311</v>
      </c>
      <c r="N66" s="44"/>
      <c r="O66" s="45"/>
      <c r="Q66" s="24"/>
      <c r="R66" s="53"/>
      <c r="S66" s="56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7"/>
      <c r="AM66" s="57"/>
      <c r="AN66" s="53"/>
      <c r="AO66" s="53"/>
      <c r="AP66" s="53"/>
      <c r="AQ66" s="53"/>
    </row>
    <row r="67" spans="1:43" ht="11.4" customHeight="1">
      <c r="A67" s="66"/>
      <c r="B67" s="21" t="s">
        <v>68</v>
      </c>
      <c r="C67" s="72">
        <f t="shared" si="17"/>
        <v>149793</v>
      </c>
      <c r="D67" s="69">
        <v>100660</v>
      </c>
      <c r="E67" s="70">
        <f t="shared" si="18"/>
        <v>67.199401841207532</v>
      </c>
      <c r="F67" s="69">
        <v>7047</v>
      </c>
      <c r="G67" s="70">
        <f t="shared" si="19"/>
        <v>4.7044921992349442</v>
      </c>
      <c r="H67" s="69"/>
      <c r="I67" s="70"/>
      <c r="J67" s="69">
        <v>19611</v>
      </c>
      <c r="K67" s="70">
        <f t="shared" si="20"/>
        <v>13.092067052532494</v>
      </c>
      <c r="L67" s="69">
        <v>22475</v>
      </c>
      <c r="M67" s="25">
        <f t="shared" si="21"/>
        <v>15.004038907025027</v>
      </c>
      <c r="N67" s="44"/>
      <c r="O67" s="45"/>
      <c r="Q67" s="24"/>
      <c r="R67" s="53"/>
      <c r="S67" s="56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7"/>
      <c r="AM67" s="57"/>
      <c r="AN67" s="53"/>
      <c r="AO67" s="53"/>
      <c r="AP67" s="53"/>
      <c r="AQ67" s="53"/>
    </row>
    <row r="68" spans="1:43" ht="11.4" customHeight="1">
      <c r="A68" s="66"/>
      <c r="B68" s="21" t="s">
        <v>69</v>
      </c>
      <c r="C68" s="72">
        <f t="shared" si="17"/>
        <v>220760</v>
      </c>
      <c r="D68" s="69">
        <v>151050</v>
      </c>
      <c r="E68" s="70">
        <f>D68/C68*100</f>
        <v>68.422721507519483</v>
      </c>
      <c r="F68" s="69">
        <v>15355</v>
      </c>
      <c r="G68" s="70">
        <f t="shared" si="19"/>
        <v>6.9555173038593949</v>
      </c>
      <c r="H68" s="69"/>
      <c r="I68" s="70"/>
      <c r="J68" s="69">
        <v>27168</v>
      </c>
      <c r="K68" s="70">
        <f t="shared" si="20"/>
        <v>12.306577278492481</v>
      </c>
      <c r="L68" s="69">
        <v>27187</v>
      </c>
      <c r="M68" s="25">
        <f>L68/C68*100</f>
        <v>12.315183910128646</v>
      </c>
      <c r="N68" s="44"/>
      <c r="O68" s="45"/>
      <c r="Q68" s="24"/>
      <c r="R68" s="53"/>
      <c r="S68" s="56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7"/>
      <c r="AM68" s="57"/>
      <c r="AN68" s="53"/>
      <c r="AO68" s="53"/>
      <c r="AP68" s="53"/>
      <c r="AQ68" s="53"/>
    </row>
    <row r="69" spans="1:43" ht="11.4" customHeight="1">
      <c r="A69" s="66"/>
      <c r="B69" s="21" t="s">
        <v>70</v>
      </c>
      <c r="C69" s="72">
        <f t="shared" si="17"/>
        <v>12156</v>
      </c>
      <c r="D69" s="69">
        <v>8724</v>
      </c>
      <c r="E69" s="70">
        <f t="shared" si="18"/>
        <v>71.767028627838101</v>
      </c>
      <c r="F69" s="69">
        <v>456</v>
      </c>
      <c r="G69" s="70">
        <f t="shared" si="19"/>
        <v>3.7512339585389931</v>
      </c>
      <c r="H69" s="69"/>
      <c r="I69" s="70"/>
      <c r="J69" s="69">
        <v>1970</v>
      </c>
      <c r="K69" s="70">
        <f t="shared" si="20"/>
        <v>16.205988812109247</v>
      </c>
      <c r="L69" s="69">
        <v>1006</v>
      </c>
      <c r="M69" s="25">
        <f t="shared" si="21"/>
        <v>8.2757486015136568</v>
      </c>
      <c r="N69" s="44"/>
      <c r="O69" s="45"/>
      <c r="Q69" s="24"/>
      <c r="R69" s="53"/>
      <c r="S69" s="56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7"/>
      <c r="AM69" s="57"/>
      <c r="AN69" s="53"/>
      <c r="AO69" s="53"/>
      <c r="AP69" s="53"/>
      <c r="AQ69" s="53"/>
    </row>
    <row r="70" spans="1:43" ht="11.4" customHeight="1">
      <c r="A70" s="66"/>
      <c r="B70" s="21" t="s">
        <v>71</v>
      </c>
      <c r="C70" s="72">
        <f t="shared" si="17"/>
        <v>556581</v>
      </c>
      <c r="D70" s="69">
        <v>394339</v>
      </c>
      <c r="E70" s="70">
        <f t="shared" si="18"/>
        <v>70.850244618483202</v>
      </c>
      <c r="F70" s="69">
        <v>48724</v>
      </c>
      <c r="G70" s="70">
        <f>F70/C70*100</f>
        <v>8.7541615685767216</v>
      </c>
      <c r="H70" s="69"/>
      <c r="I70" s="70"/>
      <c r="J70" s="69">
        <v>54920</v>
      </c>
      <c r="K70" s="70">
        <f t="shared" si="20"/>
        <v>9.8673867774861161</v>
      </c>
      <c r="L70" s="69">
        <v>58598</v>
      </c>
      <c r="M70" s="25">
        <f t="shared" si="21"/>
        <v>10.52820703545396</v>
      </c>
      <c r="N70" s="44"/>
      <c r="O70" s="45"/>
      <c r="Q70" s="24"/>
      <c r="R70" s="53"/>
      <c r="S70" s="56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7"/>
      <c r="AM70" s="57"/>
      <c r="AN70" s="53"/>
      <c r="AO70" s="53"/>
      <c r="AP70" s="53"/>
      <c r="AQ70" s="53"/>
    </row>
    <row r="71" spans="1:43" ht="11.4" customHeight="1">
      <c r="A71" s="66"/>
      <c r="B71" s="21" t="s">
        <v>72</v>
      </c>
      <c r="C71" s="72">
        <f t="shared" si="17"/>
        <v>10882</v>
      </c>
      <c r="D71" s="69">
        <v>6346</v>
      </c>
      <c r="E71" s="70">
        <f t="shared" si="18"/>
        <v>58.31648594008454</v>
      </c>
      <c r="F71" s="69">
        <v>1666</v>
      </c>
      <c r="G71" s="70">
        <f t="shared" si="19"/>
        <v>15.30968571953685</v>
      </c>
      <c r="H71" s="69"/>
      <c r="I71" s="70"/>
      <c r="J71" s="69">
        <v>2687</v>
      </c>
      <c r="K71" s="70">
        <f>J71/C71*100</f>
        <v>24.692152177908472</v>
      </c>
      <c r="L71" s="69">
        <v>183</v>
      </c>
      <c r="M71" s="25">
        <f t="shared" si="21"/>
        <v>1.6816761624701342</v>
      </c>
      <c r="N71" s="44"/>
      <c r="O71" s="45"/>
      <c r="Q71" s="24"/>
      <c r="R71" s="53"/>
      <c r="S71" s="56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7"/>
      <c r="AM71" s="57"/>
      <c r="AN71" s="53"/>
      <c r="AO71" s="53"/>
      <c r="AP71" s="53"/>
      <c r="AQ71" s="53"/>
    </row>
    <row r="72" spans="1:43" ht="11.4" customHeight="1">
      <c r="A72" s="66"/>
      <c r="B72" s="21" t="s">
        <v>73</v>
      </c>
      <c r="C72" s="72">
        <f t="shared" si="17"/>
        <v>75798</v>
      </c>
      <c r="D72" s="69">
        <v>40403</v>
      </c>
      <c r="E72" s="70">
        <f t="shared" si="18"/>
        <v>53.303517243199025</v>
      </c>
      <c r="F72" s="69">
        <v>14454</v>
      </c>
      <c r="G72" s="70">
        <f t="shared" si="19"/>
        <v>19.069104725718354</v>
      </c>
      <c r="H72" s="69"/>
      <c r="I72" s="70"/>
      <c r="J72" s="69">
        <v>8089</v>
      </c>
      <c r="K72" s="70">
        <f t="shared" si="20"/>
        <v>10.671785535238397</v>
      </c>
      <c r="L72" s="69">
        <v>12852</v>
      </c>
      <c r="M72" s="25">
        <f t="shared" si="21"/>
        <v>16.955592495844218</v>
      </c>
      <c r="N72" s="44"/>
      <c r="O72" s="45"/>
      <c r="Q72" s="24"/>
      <c r="R72" s="53"/>
      <c r="S72" s="56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7"/>
      <c r="AM72" s="57"/>
      <c r="AN72" s="53"/>
      <c r="AO72" s="53"/>
      <c r="AP72" s="53"/>
      <c r="AQ72" s="53"/>
    </row>
    <row r="73" spans="1:43" ht="11.4" customHeight="1">
      <c r="A73" s="67"/>
      <c r="B73" s="32" t="s">
        <v>74</v>
      </c>
      <c r="C73" s="73">
        <f>SUM(C64:C72)</f>
        <v>1880870</v>
      </c>
      <c r="D73" s="74">
        <f>SUM(D64:D72)</f>
        <v>1332058</v>
      </c>
      <c r="E73" s="75">
        <f t="shared" si="18"/>
        <v>70.821375214661302</v>
      </c>
      <c r="F73" s="74">
        <f>SUM(F64:F72)</f>
        <v>159627</v>
      </c>
      <c r="G73" s="75">
        <f t="shared" si="19"/>
        <v>8.486870437616636</v>
      </c>
      <c r="H73" s="74"/>
      <c r="I73" s="75"/>
      <c r="J73" s="74">
        <f>SUM(J64:J72)</f>
        <v>171441</v>
      </c>
      <c r="K73" s="75">
        <f t="shared" si="20"/>
        <v>9.1149840233508961</v>
      </c>
      <c r="L73" s="74">
        <f>SUM(L64:L72)</f>
        <v>217744</v>
      </c>
      <c r="M73" s="27">
        <f>L73/C73*100</f>
        <v>11.57677032437117</v>
      </c>
      <c r="N73" s="44"/>
      <c r="O73" s="45"/>
      <c r="P73" s="29"/>
      <c r="Q73" s="24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</row>
    <row r="74" spans="1:43" ht="11.4" customHeight="1">
      <c r="A74" s="60" t="s">
        <v>58</v>
      </c>
      <c r="B74" s="61"/>
      <c r="C74" s="73">
        <f>C30+C63+C73</f>
        <v>703365821.69000006</v>
      </c>
      <c r="D74" s="74">
        <f>D30+D63+D73</f>
        <v>505877614.57999998</v>
      </c>
      <c r="E74" s="75">
        <f t="shared" si="18"/>
        <v>71.922404953443902</v>
      </c>
      <c r="F74" s="74">
        <f>F30+F63+F73</f>
        <v>136877784.17000002</v>
      </c>
      <c r="G74" s="75">
        <f t="shared" si="19"/>
        <v>19.460397413271984</v>
      </c>
      <c r="H74" s="74">
        <f>H30+H63</f>
        <v>104378789.51000001</v>
      </c>
      <c r="I74" s="75">
        <f t="shared" ref="I74" si="22">H74/C74*100</f>
        <v>14.839900701914358</v>
      </c>
      <c r="J74" s="74">
        <f>J30+J63+J73</f>
        <v>39371965.369999997</v>
      </c>
      <c r="K74" s="75">
        <f>J74/C74*100</f>
        <v>5.5976512016747826</v>
      </c>
      <c r="L74" s="74">
        <f>L30+L63+L73</f>
        <v>21238457.57</v>
      </c>
      <c r="M74" s="27">
        <f>L74/C74*100</f>
        <v>3.0195464316093243</v>
      </c>
      <c r="N74" s="44"/>
      <c r="O74" s="45"/>
      <c r="P74" s="29"/>
      <c r="Q74" s="24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</row>
    <row r="75" spans="1:43" ht="5.25" customHeight="1">
      <c r="A75" s="14"/>
      <c r="B75" s="14"/>
      <c r="C75" s="48"/>
      <c r="D75" s="48"/>
      <c r="E75" s="48"/>
      <c r="F75" s="48"/>
      <c r="G75" s="49"/>
      <c r="H75" s="48"/>
      <c r="I75" s="49"/>
      <c r="J75" s="49"/>
      <c r="K75" s="49"/>
      <c r="L75" s="49"/>
      <c r="M75" s="49"/>
      <c r="N75" s="44"/>
      <c r="O75" s="45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</row>
    <row r="76" spans="1:43" ht="11.25" customHeight="1">
      <c r="A76" s="34" t="s">
        <v>87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5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6"/>
      <c r="AH76" s="53"/>
      <c r="AI76" s="53"/>
      <c r="AJ76" s="53"/>
      <c r="AK76" s="53"/>
      <c r="AL76" s="53"/>
      <c r="AM76" s="53"/>
      <c r="AN76" s="53"/>
      <c r="AO76" s="53"/>
      <c r="AP76" s="53"/>
      <c r="AQ76" s="53"/>
    </row>
    <row r="77" spans="1:43" ht="11.25" customHeight="1">
      <c r="A77" s="34" t="s">
        <v>53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5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6"/>
      <c r="AH77" s="53"/>
      <c r="AI77" s="53"/>
      <c r="AJ77" s="53"/>
      <c r="AK77" s="53"/>
      <c r="AL77" s="53"/>
      <c r="AM77" s="53"/>
      <c r="AN77" s="53"/>
      <c r="AO77" s="53"/>
      <c r="AP77" s="53"/>
      <c r="AQ77" s="53"/>
    </row>
    <row r="78" spans="1:43" ht="11.25" customHeight="1">
      <c r="A78" s="34" t="s">
        <v>54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5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6"/>
      <c r="AH78" s="53"/>
      <c r="AI78" s="53"/>
      <c r="AJ78" s="53"/>
      <c r="AK78" s="53"/>
      <c r="AL78" s="53"/>
      <c r="AM78" s="53"/>
      <c r="AN78" s="53"/>
      <c r="AO78" s="53"/>
      <c r="AP78" s="53"/>
      <c r="AQ78" s="53"/>
    </row>
    <row r="79" spans="1:43" ht="11.25" customHeight="1">
      <c r="A79" s="34" t="s">
        <v>75</v>
      </c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6"/>
      <c r="AH79" s="53"/>
      <c r="AI79" s="53"/>
      <c r="AJ79" s="53"/>
      <c r="AK79" s="53"/>
      <c r="AL79" s="53"/>
      <c r="AM79" s="53"/>
      <c r="AN79" s="53"/>
      <c r="AO79" s="53"/>
      <c r="AP79" s="53"/>
      <c r="AQ79" s="53"/>
    </row>
    <row r="80" spans="1:43" ht="9.75" customHeight="1">
      <c r="A80" s="3" t="s">
        <v>55</v>
      </c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</row>
    <row r="81" spans="2:43">
      <c r="B81" s="36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50"/>
      <c r="P81" s="35"/>
      <c r="Q81" s="35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</row>
    <row r="82" spans="2:43">
      <c r="B82" s="36"/>
      <c r="C82" s="36"/>
      <c r="D82" s="35"/>
      <c r="E82" s="35"/>
      <c r="F82" s="36"/>
      <c r="G82" s="35"/>
      <c r="H82" s="35"/>
      <c r="I82" s="35"/>
      <c r="J82" s="35"/>
      <c r="K82" s="35"/>
      <c r="L82" s="35"/>
      <c r="M82" s="35"/>
      <c r="N82" s="35"/>
      <c r="O82" s="50"/>
      <c r="P82" s="35"/>
      <c r="Q82" s="35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8"/>
      <c r="AH82" s="53"/>
      <c r="AI82" s="53"/>
      <c r="AJ82" s="53"/>
      <c r="AK82" s="53"/>
      <c r="AL82" s="53"/>
      <c r="AM82" s="53"/>
      <c r="AN82" s="53"/>
      <c r="AO82" s="53"/>
      <c r="AP82" s="53"/>
      <c r="AQ82" s="53"/>
    </row>
    <row r="83" spans="2:43">
      <c r="B83" s="36"/>
      <c r="C83" s="35"/>
      <c r="D83" s="42"/>
      <c r="E83" s="35"/>
      <c r="F83" s="35"/>
      <c r="G83" s="35"/>
      <c r="H83" s="42"/>
      <c r="I83" s="35"/>
      <c r="J83" s="51"/>
      <c r="K83" s="35"/>
      <c r="L83" s="51"/>
      <c r="M83" s="35"/>
      <c r="N83" s="35"/>
      <c r="O83" s="50"/>
      <c r="P83" s="35"/>
      <c r="Q83" s="35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8"/>
      <c r="AH83" s="53"/>
      <c r="AI83" s="53"/>
      <c r="AJ83" s="53"/>
      <c r="AK83" s="53"/>
      <c r="AL83" s="53"/>
      <c r="AM83" s="53"/>
      <c r="AN83" s="53"/>
      <c r="AO83" s="53"/>
      <c r="AP83" s="53"/>
      <c r="AQ83" s="53"/>
    </row>
    <row r="84" spans="2:43">
      <c r="B84" s="36"/>
      <c r="C84" s="35"/>
      <c r="D84" s="42"/>
      <c r="E84" s="35"/>
      <c r="F84" s="35"/>
      <c r="G84" s="35"/>
      <c r="H84" s="42"/>
      <c r="I84" s="35"/>
      <c r="J84" s="51"/>
      <c r="K84" s="35"/>
      <c r="L84" s="51"/>
      <c r="M84" s="35"/>
      <c r="N84" s="35"/>
      <c r="O84" s="50"/>
      <c r="P84" s="35"/>
      <c r="Q84" s="35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8"/>
      <c r="AH84" s="53"/>
      <c r="AI84" s="53"/>
      <c r="AJ84" s="53"/>
      <c r="AK84" s="53"/>
      <c r="AL84" s="53"/>
      <c r="AM84" s="53"/>
      <c r="AN84" s="53"/>
      <c r="AO84" s="53"/>
      <c r="AP84" s="53"/>
      <c r="AQ84" s="53"/>
    </row>
    <row r="85" spans="2:43">
      <c r="B85" s="36"/>
      <c r="C85" s="35"/>
      <c r="D85" s="42"/>
      <c r="E85" s="35"/>
      <c r="F85" s="35"/>
      <c r="G85" s="35"/>
      <c r="H85" s="42"/>
      <c r="I85" s="35"/>
      <c r="J85" s="51"/>
      <c r="K85" s="35"/>
      <c r="L85" s="51"/>
      <c r="M85" s="35"/>
      <c r="N85" s="35"/>
      <c r="O85" s="50"/>
      <c r="P85" s="35"/>
      <c r="Q85" s="35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8"/>
      <c r="AH85" s="53"/>
      <c r="AI85" s="53"/>
      <c r="AJ85" s="53"/>
      <c r="AK85" s="53"/>
      <c r="AL85" s="53"/>
      <c r="AM85" s="53"/>
      <c r="AN85" s="53"/>
      <c r="AO85" s="53"/>
      <c r="AP85" s="53"/>
      <c r="AQ85" s="53"/>
    </row>
    <row r="86" spans="2:43">
      <c r="B86" s="36"/>
      <c r="C86" s="35"/>
      <c r="D86" s="42"/>
      <c r="E86" s="35"/>
      <c r="F86" s="35"/>
      <c r="G86" s="35"/>
      <c r="H86" s="42"/>
      <c r="I86" s="35"/>
      <c r="J86" s="51"/>
      <c r="K86" s="35"/>
      <c r="L86" s="51"/>
      <c r="M86" s="35"/>
      <c r="N86" s="35"/>
      <c r="O86" s="50"/>
      <c r="P86" s="35"/>
      <c r="Q86" s="35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8"/>
      <c r="AH86" s="53"/>
      <c r="AI86" s="53"/>
      <c r="AJ86" s="53"/>
      <c r="AK86" s="53"/>
      <c r="AL86" s="53"/>
      <c r="AM86" s="53"/>
      <c r="AN86" s="53"/>
      <c r="AO86" s="53"/>
      <c r="AP86" s="53"/>
      <c r="AQ86" s="53"/>
    </row>
    <row r="87" spans="2:43">
      <c r="B87" s="36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50"/>
      <c r="P87" s="35"/>
      <c r="Q87" s="35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8"/>
      <c r="AH87" s="53"/>
      <c r="AI87" s="53"/>
      <c r="AJ87" s="53"/>
      <c r="AK87" s="53"/>
      <c r="AL87" s="53"/>
      <c r="AM87" s="53"/>
      <c r="AN87" s="53"/>
      <c r="AO87" s="53"/>
      <c r="AP87" s="53"/>
      <c r="AQ87" s="53"/>
    </row>
    <row r="88" spans="2:43">
      <c r="B88" s="36"/>
      <c r="C88" s="33"/>
      <c r="D88" s="33"/>
      <c r="E88" s="35"/>
      <c r="F88" s="33"/>
      <c r="G88" s="35"/>
      <c r="H88" s="35"/>
      <c r="I88" s="35"/>
      <c r="J88" s="33"/>
      <c r="K88" s="35"/>
      <c r="L88" s="33"/>
      <c r="M88" s="35"/>
      <c r="N88" s="35"/>
      <c r="O88" s="50"/>
      <c r="P88" s="35"/>
      <c r="Q88" s="35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8"/>
      <c r="AH88" s="53"/>
      <c r="AI88" s="53"/>
      <c r="AJ88" s="53"/>
      <c r="AK88" s="53"/>
      <c r="AL88" s="53"/>
      <c r="AM88" s="53"/>
      <c r="AN88" s="53"/>
      <c r="AO88" s="53"/>
      <c r="AP88" s="53"/>
      <c r="AQ88" s="53"/>
    </row>
    <row r="89" spans="2:43"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50"/>
      <c r="P89" s="35"/>
      <c r="Q89" s="35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8"/>
      <c r="AH89" s="53"/>
      <c r="AI89" s="53"/>
      <c r="AJ89" s="53"/>
      <c r="AK89" s="53"/>
      <c r="AL89" s="53"/>
      <c r="AM89" s="53"/>
      <c r="AN89" s="53"/>
      <c r="AO89" s="53"/>
      <c r="AP89" s="53"/>
      <c r="AQ89" s="53"/>
    </row>
    <row r="90" spans="2:43"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50"/>
      <c r="P90" s="35"/>
      <c r="Q90" s="35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8"/>
      <c r="AH90" s="53"/>
      <c r="AI90" s="53"/>
      <c r="AJ90" s="53"/>
      <c r="AK90" s="53"/>
      <c r="AL90" s="53"/>
      <c r="AM90" s="53"/>
      <c r="AN90" s="53"/>
      <c r="AO90" s="53"/>
      <c r="AP90" s="53"/>
      <c r="AQ90" s="53"/>
    </row>
    <row r="91" spans="2:43">
      <c r="B91" s="36"/>
      <c r="C91" s="33"/>
      <c r="D91" s="33"/>
      <c r="E91" s="35"/>
      <c r="F91" s="33"/>
      <c r="G91" s="35"/>
      <c r="H91" s="33"/>
      <c r="I91" s="35"/>
      <c r="J91" s="33"/>
      <c r="K91" s="35"/>
      <c r="L91" s="33"/>
      <c r="M91" s="35"/>
      <c r="N91" s="35"/>
      <c r="O91" s="50"/>
      <c r="P91" s="35"/>
      <c r="Q91" s="35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9"/>
      <c r="AM91" s="59"/>
      <c r="AN91" s="53"/>
      <c r="AO91" s="53"/>
      <c r="AP91" s="53"/>
      <c r="AQ91" s="53"/>
    </row>
    <row r="92" spans="2:43"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50"/>
      <c r="P92" s="35"/>
      <c r="Q92" s="35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9"/>
      <c r="AM92" s="59"/>
      <c r="AN92" s="53"/>
      <c r="AO92" s="53"/>
      <c r="AP92" s="53"/>
      <c r="AQ92" s="53"/>
    </row>
  </sheetData>
  <mergeCells count="6">
    <mergeCell ref="A74:B74"/>
    <mergeCell ref="AL56:AM56"/>
    <mergeCell ref="T56:AB56"/>
    <mergeCell ref="AC56:AG56"/>
    <mergeCell ref="A58:A62"/>
    <mergeCell ref="A64:A73"/>
  </mergeCells>
  <phoneticPr fontId="23"/>
  <printOptions horizontalCentered="1" gridLinesSet="0"/>
  <pageMargins left="0.39370078740157483" right="0.39370078740157483" top="0.23622047244094491" bottom="0.19685039370078741" header="0.23622047244094491" footer="0.23622047244094491"/>
  <pageSetup paperSize="9" scale="99" orientation="portrait" verticalDpi="300" r:id="rId1"/>
  <headerFooter alignWithMargins="0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表5-1-1</vt:lpstr>
      <vt:lpstr>'表5-1-1'!Print_Area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2019-08-30T11:32:55Z</cp:lastPrinted>
  <dcterms:created xsi:type="dcterms:W3CDTF">2013-10-30T06:00:48Z</dcterms:created>
  <dcterms:modified xsi:type="dcterms:W3CDTF">2021-01-14T02:26:56Z</dcterms:modified>
</cp:coreProperties>
</file>