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MG-0d9e.edstokyotocho.onmicrosoft.com\sfs039-001\都市づくり政策部\土地利用計画課\土地利用計画課共有\07 促進区ライン\99 係庶務\HP更新\R8年度\260499_環境性能報告書データの差し替え\差し替えデータ\"/>
    </mc:Choice>
  </mc:AlternateContent>
  <xr:revisionPtr revIDLastSave="0" documentId="13_ncr:1_{04383CE4-A608-4A92-BC0B-BD818A714E65}" xr6:coauthVersionLast="47" xr6:coauthVersionMax="47" xr10:uidLastSave="{00000000-0000-0000-0000-000000000000}"/>
  <bookViews>
    <workbookView xWindow="47895" yWindow="0" windowWidth="19410" windowHeight="20985" xr2:uid="{00000000-000D-0000-FFFF-FFFF00000000}"/>
  </bookViews>
  <sheets>
    <sheet name="⓪（完了）" sheetId="2" r:id="rId1"/>
    <sheet name="①完了" sheetId="1" r:id="rId2"/>
    <sheet name="②住宅" sheetId="3" r:id="rId3"/>
    <sheet name="②住宅以外" sheetId="4" r:id="rId4"/>
    <sheet name="③住宅(エネマネ)" sheetId="5" r:id="rId5"/>
    <sheet name="③住宅以外(エネマネ)" sheetId="6" r:id="rId6"/>
  </sheets>
  <definedNames>
    <definedName name="_xlnm.Print_Area" localSheetId="2">②住宅!$A$1:$Y$83</definedName>
    <definedName name="_xlnm.Print_Area" localSheetId="3">②住宅以外!$A$1:$Y$80</definedName>
    <definedName name="_xlnm.Print_Area" localSheetId="4">'③住宅(エネマネ)'!$A$1:$V$23</definedName>
    <definedName name="_xlnm.Print_Area" localSheetId="5">'③住宅以外(エネマネ)'!$A$1:$V$21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H21" i="6" s="1"/>
  <c r="O20" i="6"/>
  <c r="Q20" i="6" s="1"/>
  <c r="F20" i="6"/>
  <c r="H20" i="6" s="1"/>
  <c r="Q19" i="6"/>
  <c r="S19" i="6" s="1"/>
  <c r="F17" i="6"/>
  <c r="H17" i="6" s="1"/>
  <c r="Q16" i="6"/>
  <c r="S16" i="6" s="1"/>
  <c r="F23" i="5"/>
  <c r="H23" i="5" s="1"/>
  <c r="O22" i="5"/>
  <c r="Q22" i="5" s="1"/>
  <c r="F22" i="5"/>
  <c r="H22" i="5" s="1"/>
  <c r="Q21" i="5"/>
  <c r="S21" i="5" s="1"/>
  <c r="F19" i="5"/>
  <c r="H19" i="5" s="1"/>
  <c r="Q18" i="5"/>
  <c r="S18" i="5" s="1"/>
  <c r="N78" i="4"/>
  <c r="H78" i="4"/>
  <c r="E79" i="4" s="1"/>
  <c r="N68" i="4"/>
  <c r="H68" i="4"/>
  <c r="E69" i="4" s="1"/>
  <c r="K47" i="4"/>
  <c r="K48" i="4" s="1"/>
  <c r="K45" i="4"/>
  <c r="K36" i="4"/>
  <c r="K24" i="4"/>
  <c r="K22" i="4"/>
  <c r="K21" i="4"/>
  <c r="Q20" i="4"/>
  <c r="K19" i="4"/>
  <c r="K25" i="4" s="1"/>
  <c r="K26" i="4" s="1"/>
  <c r="K27" i="4" s="1"/>
  <c r="K29" i="4" s="1"/>
  <c r="BE15" i="4"/>
  <c r="BA15" i="4"/>
  <c r="BE14" i="4"/>
  <c r="BA14" i="4"/>
  <c r="BA13" i="4" s="1"/>
  <c r="AJ14" i="4"/>
  <c r="BE13" i="4"/>
  <c r="AJ13" i="4"/>
  <c r="AF13" i="4"/>
  <c r="AB13" i="4"/>
  <c r="BE12" i="4"/>
  <c r="AR12" i="4"/>
  <c r="AJ12" i="4"/>
  <c r="AF12" i="4"/>
  <c r="AB12" i="4"/>
  <c r="AZ11" i="4"/>
  <c r="AQ11" i="4"/>
  <c r="AF11" i="4"/>
  <c r="AF14" i="4" s="1"/>
  <c r="AB11" i="4"/>
  <c r="AB14" i="4" s="1"/>
  <c r="AO6" i="4"/>
  <c r="BA5" i="4"/>
  <c r="AO5" i="4"/>
  <c r="AJ5" i="4"/>
  <c r="AF5" i="4"/>
  <c r="AB5" i="4"/>
  <c r="AT4" i="4"/>
  <c r="AO4" i="4"/>
  <c r="AJ4" i="4"/>
  <c r="AF4" i="4"/>
  <c r="AB4" i="4"/>
  <c r="AZ3" i="4"/>
  <c r="AO3" i="4"/>
  <c r="AF3" i="4"/>
  <c r="AB3" i="4"/>
  <c r="AO2" i="4"/>
  <c r="AO7" i="4" s="1"/>
  <c r="E82" i="3"/>
  <c r="N81" i="3"/>
  <c r="H81" i="3"/>
  <c r="N71" i="3"/>
  <c r="H71" i="3"/>
  <c r="E72" i="3" s="1"/>
  <c r="K48" i="3"/>
  <c r="K50" i="3" s="1"/>
  <c r="K51" i="3" s="1"/>
  <c r="K39" i="3"/>
  <c r="K27" i="3"/>
  <c r="K28" i="3" s="1"/>
  <c r="K29" i="3" s="1"/>
  <c r="K30" i="3" s="1"/>
  <c r="K32" i="3" s="1"/>
  <c r="K25" i="3"/>
  <c r="K24" i="3"/>
  <c r="Q23" i="3"/>
  <c r="K22" i="3"/>
  <c r="AJ18" i="3"/>
  <c r="AN17" i="3"/>
  <c r="AJ17" i="3"/>
  <c r="AN16" i="3"/>
  <c r="AN18" i="3" s="1"/>
  <c r="AJ16" i="3"/>
  <c r="BA15" i="3"/>
  <c r="BA14" i="3"/>
  <c r="BA13" i="3" s="1"/>
  <c r="AJ14" i="3"/>
  <c r="AF14" i="3"/>
  <c r="AB14" i="3"/>
  <c r="AJ13" i="3"/>
  <c r="AF13" i="3"/>
  <c r="AB13" i="3"/>
  <c r="AN12" i="3"/>
  <c r="AJ12" i="3"/>
  <c r="AF12" i="3"/>
  <c r="AB12" i="3"/>
  <c r="AZ11" i="3"/>
  <c r="AN11" i="3"/>
  <c r="AN13" i="3" s="1"/>
  <c r="AJ11" i="3"/>
  <c r="AF11" i="3"/>
  <c r="AB11" i="3"/>
  <c r="AT8" i="3"/>
  <c r="AN8" i="3"/>
  <c r="AJ8" i="3"/>
  <c r="BA6" i="3"/>
  <c r="AT6" i="3"/>
  <c r="AT5" i="3"/>
  <c r="BA5" i="3" s="1"/>
  <c r="BA4" i="3" s="1"/>
  <c r="AJ5" i="3"/>
  <c r="AF5" i="3"/>
  <c r="AB5" i="3"/>
  <c r="AN4" i="3"/>
  <c r="AN5" i="3" s="1"/>
  <c r="AJ4" i="3"/>
  <c r="AF4" i="3"/>
  <c r="AF6" i="3" s="1"/>
  <c r="AB4" i="3"/>
  <c r="AN3" i="3"/>
  <c r="AJ3" i="3"/>
  <c r="AJ6" i="3" s="1"/>
  <c r="AF3" i="3"/>
  <c r="AB3" i="3"/>
  <c r="AB6" i="3" s="1"/>
  <c r="AT2" i="3"/>
</calcChain>
</file>

<file path=xl/sharedStrings.xml><?xml version="1.0" encoding="utf-8"?>
<sst xmlns="http://schemas.openxmlformats.org/spreadsheetml/2006/main" count="664" uniqueCount="297">
  <si>
    <t>１　建築主の氏名等</t>
  </si>
  <si>
    <t>建築主</t>
  </si>
  <si>
    <t>〒</t>
  </si>
  <si>
    <t>設計者</t>
  </si>
  <si>
    <t>施工者</t>
  </si>
  <si>
    <t>報告書の
担当部署</t>
  </si>
  <si>
    <t>所在地（〒・住所）</t>
  </si>
  <si>
    <t>会社名</t>
  </si>
  <si>
    <t>部署名</t>
  </si>
  <si>
    <t>電話番号</t>
  </si>
  <si>
    <t>２　建築物の名称及び所在地</t>
  </si>
  <si>
    <t>建築物の名称</t>
  </si>
  <si>
    <t>建築物の所在地</t>
  </si>
  <si>
    <t>東京都</t>
  </si>
  <si>
    <t>３　建築物の概要</t>
  </si>
  <si>
    <t>新築・増築の区別</t>
  </si>
  <si>
    <t>工事期間（予定）</t>
  </si>
  <si>
    <t>工事着手年月日</t>
  </si>
  <si>
    <t>工事完了年月日</t>
  </si>
  <si>
    <t>敷地面積</t>
  </si>
  <si>
    <t>㎡</t>
  </si>
  <si>
    <t>建築面積</t>
  </si>
  <si>
    <t>延べ面積</t>
  </si>
  <si>
    <t>用途別床面積</t>
  </si>
  <si>
    <t>住宅</t>
  </si>
  <si>
    <t>ホテル等</t>
  </si>
  <si>
    <t>病院等</t>
  </si>
  <si>
    <t>物品販売業を営む店舗等</t>
  </si>
  <si>
    <t>事務所等</t>
  </si>
  <si>
    <t>学校等</t>
  </si>
  <si>
    <t>飲食店等</t>
  </si>
  <si>
    <t>集会所等</t>
  </si>
  <si>
    <t>工場等</t>
  </si>
  <si>
    <t>)</t>
  </si>
  <si>
    <t>建築物の高さ</t>
  </si>
  <si>
    <t>m</t>
  </si>
  <si>
    <t>階数</t>
  </si>
  <si>
    <t>地上</t>
  </si>
  <si>
    <t>階、　　地下</t>
  </si>
  <si>
    <t>階</t>
  </si>
  <si>
    <t>構造</t>
  </si>
  <si>
    <t>備考　配置図、基準階平面図及び断面図並びに評価項目の数値が明らかになるような図書を添付すること。この場合において、各書面に一覧番号を付けること。</t>
    <phoneticPr fontId="4"/>
  </si>
  <si>
    <t>年　　月　　日</t>
    <phoneticPr fontId="3"/>
  </si>
  <si>
    <t>東京都都市整備局都市づくり政策部長　殿</t>
    <phoneticPr fontId="3"/>
  </si>
  <si>
    <r>
      <t>　</t>
    </r>
    <r>
      <rPr>
        <sz val="11"/>
        <rFont val="HG丸ｺﾞｼｯｸM-PRO"/>
        <family val="3"/>
        <charset val="128"/>
      </rPr>
      <t>［代理人・設計者］</t>
    </r>
    <r>
      <rPr>
        <sz val="10"/>
        <rFont val="HG丸ｺﾞｼｯｸM-PRO"/>
        <family val="3"/>
        <charset val="128"/>
      </rPr>
      <t>　　　　　　　　　　　　　　</t>
    </r>
    <r>
      <rPr>
        <sz val="11"/>
        <rFont val="HG丸ｺﾞｼｯｸM-PRO"/>
        <family val="3"/>
        <charset val="128"/>
      </rPr>
      <t>［事業者・建築主］</t>
    </r>
    <phoneticPr fontId="3"/>
  </si>
  <si>
    <r>
      <rPr>
        <sz val="11"/>
        <rFont val="HG丸ｺﾞｼｯｸM-PRO"/>
        <family val="3"/>
        <charset val="128"/>
      </rPr>
      <t>住　所</t>
    </r>
    <r>
      <rPr>
        <sz val="10"/>
        <rFont val="HG丸ｺﾞｼｯｸM-PRO"/>
        <family val="3"/>
        <charset val="128"/>
      </rPr>
      <t>　　　　　　　　　　　　　　　　　　　　　</t>
    </r>
    <r>
      <rPr>
        <sz val="11"/>
        <rFont val="HG丸ｺﾞｼｯｸM-PRO"/>
        <family val="3"/>
        <charset val="128"/>
      </rPr>
      <t>住　所</t>
    </r>
    <phoneticPr fontId="3"/>
  </si>
  <si>
    <r>
      <rPr>
        <sz val="11"/>
        <rFont val="HG丸ｺﾞｼｯｸM-PRO"/>
        <family val="3"/>
        <charset val="128"/>
      </rPr>
      <t>氏　名</t>
    </r>
    <r>
      <rPr>
        <sz val="10"/>
        <rFont val="HG丸ｺﾞｼｯｸM-PRO"/>
        <family val="3"/>
        <charset val="128"/>
      </rPr>
      <t>　　　　　　　　　　　　　　　　　　　　　</t>
    </r>
    <r>
      <rPr>
        <sz val="11"/>
        <rFont val="HG丸ｺﾞｼｯｸM-PRO"/>
        <family val="3"/>
        <charset val="128"/>
      </rPr>
      <t>氏　名</t>
    </r>
    <r>
      <rPr>
        <sz val="10"/>
        <rFont val="HG丸ｺﾞｼｯｸM-PRO"/>
        <family val="3"/>
        <charset val="128"/>
      </rPr>
      <t>　　　　　　　　　　　　　　　</t>
    </r>
    <phoneticPr fontId="3"/>
  </si>
  <si>
    <r>
      <rPr>
        <sz val="11"/>
        <rFont val="HG丸ｺﾞｼｯｸM-PRO"/>
        <family val="3"/>
        <charset val="128"/>
      </rPr>
      <t>担当者</t>
    </r>
    <r>
      <rPr>
        <sz val="10"/>
        <rFont val="HG丸ｺﾞｼｯｸM-PRO"/>
        <family val="3"/>
        <charset val="128"/>
      </rPr>
      <t>　　　　　　　　　　　　　　　　　</t>
    </r>
    <r>
      <rPr>
        <sz val="6"/>
        <rFont val="HG丸ｺﾞｼｯｸM-PRO"/>
        <family val="3"/>
        <charset val="128"/>
      </rPr>
      <t>　　　　　　</t>
    </r>
    <r>
      <rPr>
        <sz val="7"/>
        <rFont val="HG丸ｺﾞｼｯｸM-PRO"/>
        <family val="3"/>
        <charset val="128"/>
      </rPr>
      <t>（法人にあっては名称、代表者の氏名及び主たる事務所の所在地）</t>
    </r>
    <phoneticPr fontId="3"/>
  </si>
  <si>
    <t>　下記建築物に係る工事が完了したので、東京都再開発等促進区を定める地区計画運用基準実施細目により、次のとおり報告します。</t>
    <phoneticPr fontId="3"/>
  </si>
  <si>
    <t>建築物等の名称</t>
  </si>
  <si>
    <t>建築物等の所在地</t>
  </si>
  <si>
    <t>許可番号</t>
  </si>
  <si>
    <t>　　　　年　　月　　日　　　　　　第　　　　　　　号</t>
    <phoneticPr fontId="3"/>
  </si>
  <si>
    <t>※告示番号</t>
  </si>
  <si>
    <t>工事完了の年月日</t>
  </si>
  <si>
    <t>年　　　月　　　日</t>
    <phoneticPr fontId="3"/>
  </si>
  <si>
    <t>変更の有無</t>
  </si>
  <si>
    <t>有　　・　　無</t>
    <phoneticPr fontId="3"/>
  </si>
  <si>
    <t>主な変更事項</t>
  </si>
  <si>
    <t>変　　更　　前</t>
  </si>
  <si>
    <t>変　　更　　後</t>
  </si>
  <si>
    <t>添付する書類及び図書</t>
  </si>
  <si>
    <t>連絡先</t>
  </si>
  <si>
    <t>　
（電話番号　　　　　　　　　　　　　　　）</t>
    <phoneticPr fontId="3"/>
  </si>
  <si>
    <t>建築確認済証番号</t>
  </si>
  <si>
    <t>　　　　年　　月　　日　　　　　　　第　　　　　　　号</t>
    <phoneticPr fontId="3"/>
  </si>
  <si>
    <t>建築物環境計画書</t>
  </si>
  <si>
    <t>受付番号</t>
  </si>
  <si>
    <t>※受付欄</t>
    <phoneticPr fontId="3"/>
  </si>
  <si>
    <t>（添付図書）
① 図面（配置図、基準階平面図、立面図、断面図、矩計図等）
② 省エネルギー計画書の計算書
③ その他</t>
    <phoneticPr fontId="3"/>
  </si>
  <si>
    <t>建築物環境性能等・エネルギーの面的利用報告書（完了）</t>
    <rPh sb="7" eb="8">
      <t>トウ</t>
    </rPh>
    <phoneticPr fontId="3"/>
  </si>
  <si>
    <t>←ここから非表示</t>
    <rPh sb="5" eb="8">
      <t>ヒヒョウジ</t>
    </rPh>
    <phoneticPr fontId="4"/>
  </si>
  <si>
    <t>ここまで非表示→</t>
    <rPh sb="4" eb="7">
      <t>ヒヒョウジ</t>
    </rPh>
    <phoneticPr fontId="4"/>
  </si>
  <si>
    <t>４ 環境への配慮のための措置並びにその取組状況（その１）【住宅】</t>
    <rPh sb="29" eb="31">
      <t>ジュウタク</t>
    </rPh>
    <phoneticPr fontId="4"/>
  </si>
  <si>
    <t>分譲</t>
    <rPh sb="0" eb="2">
      <t>ブンジョウ</t>
    </rPh>
    <phoneticPr fontId="4"/>
  </si>
  <si>
    <t>(戸)</t>
    <rPh sb="1" eb="2">
      <t>ト</t>
    </rPh>
    <phoneticPr fontId="4"/>
  </si>
  <si>
    <t>賃貸</t>
    <rPh sb="0" eb="2">
      <t>チンタイ</t>
    </rPh>
    <phoneticPr fontId="4"/>
  </si>
  <si>
    <t>←ブランク、〇：1</t>
    <phoneticPr fontId="4"/>
  </si>
  <si>
    <t>（１）建築物外皮の熱負荷抑制</t>
    <rPh sb="3" eb="6">
      <t>ケンチクブツ</t>
    </rPh>
    <rPh sb="6" eb="8">
      <t>ガイヒ</t>
    </rPh>
    <rPh sb="9" eb="10">
      <t>ネツ</t>
    </rPh>
    <rPh sb="10" eb="12">
      <t>フカ</t>
    </rPh>
    <rPh sb="12" eb="14">
      <t>ヨクセイ</t>
    </rPh>
    <phoneticPr fontId="4"/>
  </si>
  <si>
    <t>適用する</t>
    <rPh sb="0" eb="2">
      <t>テキヨウ</t>
    </rPh>
    <phoneticPr fontId="4"/>
  </si>
  <si>
    <t>段階1</t>
    <rPh sb="0" eb="2">
      <t>ダンカイ</t>
    </rPh>
    <phoneticPr fontId="4"/>
  </si>
  <si>
    <t>採用する(適合)</t>
    <rPh sb="0" eb="2">
      <t>サイヨウ</t>
    </rPh>
    <rPh sb="5" eb="7">
      <t>テキゴウ</t>
    </rPh>
    <phoneticPr fontId="4"/>
  </si>
  <si>
    <t>採用する</t>
    <rPh sb="0" eb="2">
      <t>サイヨウ</t>
    </rPh>
    <phoneticPr fontId="4"/>
  </si>
  <si>
    <t>檜原村、奥多摩町</t>
    <rPh sb="0" eb="2">
      <t>ヒノハラ</t>
    </rPh>
    <rPh sb="2" eb="3">
      <t>ムラ</t>
    </rPh>
    <rPh sb="4" eb="7">
      <t>オクタマ</t>
    </rPh>
    <rPh sb="7" eb="8">
      <t>マチ</t>
    </rPh>
    <phoneticPr fontId="4"/>
  </si>
  <si>
    <t>段階決定テーブル</t>
    <rPh sb="0" eb="2">
      <t>ダンカイ</t>
    </rPh>
    <rPh sb="2" eb="4">
      <t>ケッテイ</t>
    </rPh>
    <phoneticPr fontId="4"/>
  </si>
  <si>
    <t>(ア)   判断基準</t>
    <rPh sb="6" eb="8">
      <t>ハンダン</t>
    </rPh>
    <rPh sb="8" eb="10">
      <t>キジュン</t>
    </rPh>
    <phoneticPr fontId="4"/>
  </si>
  <si>
    <t>適用しない</t>
    <rPh sb="0" eb="2">
      <t>テキヨウ</t>
    </rPh>
    <phoneticPr fontId="4"/>
  </si>
  <si>
    <t>段階2</t>
    <rPh sb="0" eb="2">
      <t>ダンカイ</t>
    </rPh>
    <phoneticPr fontId="4"/>
  </si>
  <si>
    <t>採用する(不適合)</t>
    <rPh sb="0" eb="2">
      <t>サイヨウ</t>
    </rPh>
    <rPh sb="5" eb="6">
      <t>フ</t>
    </rPh>
    <rPh sb="6" eb="8">
      <t>テキゴウ</t>
    </rPh>
    <phoneticPr fontId="4"/>
  </si>
  <si>
    <t>採用しない</t>
    <rPh sb="0" eb="2">
      <t>サイヨウ</t>
    </rPh>
    <phoneticPr fontId="4"/>
  </si>
  <si>
    <t>最大値</t>
    <rPh sb="0" eb="3">
      <t>サイダイチ</t>
    </rPh>
    <phoneticPr fontId="4"/>
  </si>
  <si>
    <t>平均</t>
    <rPh sb="0" eb="2">
      <t>ヘイキン</t>
    </rPh>
    <phoneticPr fontId="4"/>
  </si>
  <si>
    <t xml:space="preserve">     a 仕様基準</t>
    <rPh sb="7" eb="9">
      <t>シヨウ</t>
    </rPh>
    <rPh sb="9" eb="11">
      <t>キジュン</t>
    </rPh>
    <phoneticPr fontId="4"/>
  </si>
  <si>
    <t>記載省略</t>
    <rPh sb="0" eb="2">
      <t>キサイ</t>
    </rPh>
    <rPh sb="2" eb="4">
      <t>ショウリャク</t>
    </rPh>
    <phoneticPr fontId="4"/>
  </si>
  <si>
    <t>段階3</t>
    <rPh sb="0" eb="2">
      <t>ダンカイ</t>
    </rPh>
    <phoneticPr fontId="4"/>
  </si>
  <si>
    <t>フラグ</t>
    <phoneticPr fontId="4"/>
  </si>
  <si>
    <t>←1：採用する(適合)　0：それ以外</t>
    <rPh sb="3" eb="5">
      <t>サイヨウ</t>
    </rPh>
    <rPh sb="8" eb="10">
      <t>テキゴウ</t>
    </rPh>
    <rPh sb="16" eb="18">
      <t>イガイ</t>
    </rPh>
    <phoneticPr fontId="4"/>
  </si>
  <si>
    <t xml:space="preserve">     b 性能基準</t>
    <rPh sb="7" eb="9">
      <t>セイノウ</t>
    </rPh>
    <rPh sb="9" eb="11">
      <t>キジュン</t>
    </rPh>
    <phoneticPr fontId="4"/>
  </si>
  <si>
    <t>-</t>
    <phoneticPr fontId="4"/>
  </si>
  <si>
    <t>←1：採用する　0：それ以外</t>
    <rPh sb="3" eb="5">
      <t>サイヨウ</t>
    </rPh>
    <rPh sb="12" eb="14">
      <t>イガイ</t>
    </rPh>
    <phoneticPr fontId="4"/>
  </si>
  <si>
    <r>
      <t>(イ)外皮平均熱貫流率（U</t>
    </r>
    <r>
      <rPr>
        <vertAlign val="subscript"/>
        <sz val="9"/>
        <rFont val="游ゴシック"/>
        <family val="3"/>
        <charset val="128"/>
        <scheme val="minor"/>
      </rPr>
      <t>A</t>
    </r>
    <r>
      <rPr>
        <sz val="9"/>
        <rFont val="游ゴシック"/>
        <family val="3"/>
        <charset val="128"/>
        <scheme val="minor"/>
      </rPr>
      <t>）の計算方法</t>
    </r>
    <rPh sb="3" eb="5">
      <t>ガイヒ</t>
    </rPh>
    <rPh sb="5" eb="7">
      <t>ヘイキン</t>
    </rPh>
    <rPh sb="7" eb="8">
      <t>ネツ</t>
    </rPh>
    <rPh sb="8" eb="10">
      <t>カンリュウ</t>
    </rPh>
    <rPh sb="10" eb="11">
      <t>リツ</t>
    </rPh>
    <rPh sb="16" eb="18">
      <t>ケイサン</t>
    </rPh>
    <rPh sb="18" eb="20">
      <t>ホウホウ</t>
    </rPh>
    <phoneticPr fontId="4"/>
  </si>
  <si>
    <t>そのほか</t>
    <phoneticPr fontId="4"/>
  </si>
  <si>
    <r>
      <t>(ウ)外皮平均熱貫流率（U</t>
    </r>
    <r>
      <rPr>
        <vertAlign val="subscript"/>
        <sz val="9"/>
        <rFont val="游ゴシック"/>
        <family val="3"/>
        <charset val="128"/>
        <scheme val="minor"/>
      </rPr>
      <t>A</t>
    </r>
    <r>
      <rPr>
        <sz val="9"/>
        <rFont val="游ゴシック"/>
        <family val="3"/>
        <charset val="128"/>
        <scheme val="minor"/>
      </rPr>
      <t>）</t>
    </r>
    <rPh sb="3" eb="5">
      <t>ガイヒ</t>
    </rPh>
    <rPh sb="5" eb="7">
      <t>ヘイキン</t>
    </rPh>
    <rPh sb="7" eb="8">
      <t>ネツ</t>
    </rPh>
    <rPh sb="8" eb="10">
      <t>カンリュウ</t>
    </rPh>
    <rPh sb="10" eb="11">
      <t>リツ</t>
    </rPh>
    <phoneticPr fontId="4"/>
  </si>
  <si>
    <t>W/(m2・K)</t>
    <phoneticPr fontId="4"/>
  </si>
  <si>
    <t>全住戸の最大値</t>
    <rPh sb="0" eb="1">
      <t>ゼン</t>
    </rPh>
    <rPh sb="1" eb="3">
      <t>ジュウコ</t>
    </rPh>
    <rPh sb="4" eb="7">
      <t>サイダイチ</t>
    </rPh>
    <phoneticPr fontId="4"/>
  </si>
  <si>
    <t>標準入力法</t>
    <rPh sb="0" eb="2">
      <t>ヒョウジュン</t>
    </rPh>
    <rPh sb="2" eb="4">
      <t>ニュウリョク</t>
    </rPh>
    <rPh sb="4" eb="5">
      <t>ホウ</t>
    </rPh>
    <phoneticPr fontId="4"/>
  </si>
  <si>
    <t>←0:ブランク　1：最大値　２：平均値</t>
    <rPh sb="10" eb="12">
      <t>サイダイ</t>
    </rPh>
    <rPh sb="12" eb="13">
      <t>チ</t>
    </rPh>
    <rPh sb="16" eb="19">
      <t>ヘイキンチ</t>
    </rPh>
    <phoneticPr fontId="4"/>
  </si>
  <si>
    <t>(3) 省エネルギーシステム</t>
    <rPh sb="4" eb="5">
      <t>ショウ</t>
    </rPh>
    <phoneticPr fontId="4"/>
  </si>
  <si>
    <t>（２）設備システムの高効率化</t>
    <rPh sb="3" eb="5">
      <t>セツビ</t>
    </rPh>
    <rPh sb="10" eb="14">
      <t>コウコウリツカ</t>
    </rPh>
    <phoneticPr fontId="4"/>
  </si>
  <si>
    <t xml:space="preserve">    　 a 仕様基準</t>
    <rPh sb="8" eb="10">
      <t>シヨウ</t>
    </rPh>
    <rPh sb="10" eb="12">
      <t>キジュン</t>
    </rPh>
    <phoneticPr fontId="4"/>
  </si>
  <si>
    <t xml:space="preserve">     　b 性能基準</t>
    <rPh sb="8" eb="10">
      <t>セイノウ</t>
    </rPh>
    <rPh sb="10" eb="12">
      <t>キジュン</t>
    </rPh>
    <phoneticPr fontId="4"/>
  </si>
  <si>
    <t>(イ)住宅用途BEIの計算方法</t>
    <rPh sb="3" eb="5">
      <t>ジュウタク</t>
    </rPh>
    <rPh sb="5" eb="7">
      <t>ヨウト</t>
    </rPh>
    <rPh sb="11" eb="13">
      <t>ケイサン</t>
    </rPh>
    <rPh sb="13" eb="15">
      <t>ホウホウ</t>
    </rPh>
    <phoneticPr fontId="4"/>
  </si>
  <si>
    <t>(ウ) a 住宅用途BEI</t>
    <phoneticPr fontId="4"/>
  </si>
  <si>
    <t>共用部を含まない</t>
    <rPh sb="0" eb="2">
      <t>キョウヨウ</t>
    </rPh>
    <rPh sb="2" eb="3">
      <t>ブ</t>
    </rPh>
    <rPh sb="4" eb="5">
      <t>フク</t>
    </rPh>
    <phoneticPr fontId="4"/>
  </si>
  <si>
    <t>共用部を含む</t>
    <rPh sb="0" eb="2">
      <t>キョウヨウ</t>
    </rPh>
    <rPh sb="2" eb="3">
      <t>ブ</t>
    </rPh>
    <rPh sb="4" eb="5">
      <t>フク</t>
    </rPh>
    <phoneticPr fontId="4"/>
  </si>
  <si>
    <t>設計</t>
    <rPh sb="0" eb="2">
      <t>セッケイ</t>
    </rPh>
    <phoneticPr fontId="4"/>
  </si>
  <si>
    <t>基準</t>
    <rPh sb="0" eb="2">
      <t>キジュン</t>
    </rPh>
    <phoneticPr fontId="4"/>
  </si>
  <si>
    <t>設計(その他を除く)</t>
    <rPh sb="0" eb="2">
      <t>セッケイ</t>
    </rPh>
    <rPh sb="5" eb="6">
      <t>ホカ</t>
    </rPh>
    <rPh sb="7" eb="8">
      <t>ノゾ</t>
    </rPh>
    <phoneticPr fontId="4"/>
  </si>
  <si>
    <t>基準(その他を除く)</t>
    <rPh sb="0" eb="2">
      <t>キジュン</t>
    </rPh>
    <rPh sb="5" eb="6">
      <t>ホカ</t>
    </rPh>
    <rPh sb="7" eb="8">
      <t>ノゾ</t>
    </rPh>
    <phoneticPr fontId="4"/>
  </si>
  <si>
    <t>単位</t>
    <rPh sb="0" eb="2">
      <t>タンイ</t>
    </rPh>
    <phoneticPr fontId="4"/>
  </si>
  <si>
    <t>フロア入力法</t>
    <phoneticPr fontId="4"/>
  </si>
  <si>
    <t>　   b 住宅用途合計</t>
    <rPh sb="6" eb="8">
      <t>ジュウタク</t>
    </rPh>
    <rPh sb="8" eb="10">
      <t>ヨウト</t>
    </rPh>
    <rPh sb="10" eb="12">
      <t>ゴウケイ</t>
    </rPh>
    <phoneticPr fontId="4"/>
  </si>
  <si>
    <t>GJ/年</t>
    <rPh sb="3" eb="4">
      <t>ネン</t>
    </rPh>
    <phoneticPr fontId="4"/>
  </si>
  <si>
    <t>モデル住宅法</t>
    <rPh sb="3" eb="5">
      <t>ジュウタク</t>
    </rPh>
    <rPh sb="5" eb="6">
      <t>ホウ</t>
    </rPh>
    <phoneticPr fontId="4"/>
  </si>
  <si>
    <t>（３）再生可能エネルギーの変換利用</t>
    <rPh sb="3" eb="5">
      <t>サイセイ</t>
    </rPh>
    <rPh sb="5" eb="7">
      <t>カノウ</t>
    </rPh>
    <rPh sb="13" eb="15">
      <t>ヘンカン</t>
    </rPh>
    <rPh sb="15" eb="17">
      <t>リヨウ</t>
    </rPh>
    <phoneticPr fontId="4"/>
  </si>
  <si>
    <t>(ア)建築面積</t>
    <phoneticPr fontId="4"/>
  </si>
  <si>
    <t>㎡</t>
    <phoneticPr fontId="4"/>
  </si>
  <si>
    <t>(イ)建築面積に５％を乗じた面積</t>
    <phoneticPr fontId="4"/>
  </si>
  <si>
    <t>㎡　　</t>
    <phoneticPr fontId="4"/>
  </si>
  <si>
    <t>小数点第3位以下切り捨て</t>
    <phoneticPr fontId="4"/>
  </si>
  <si>
    <t>(ウ)延べ面積</t>
    <phoneticPr fontId="4"/>
  </si>
  <si>
    <t>(エ)延べ面積による上限容量</t>
    <phoneticPr fontId="4"/>
  </si>
  <si>
    <t>kW</t>
    <phoneticPr fontId="4"/>
  </si>
  <si>
    <t>(オ)延べ面積による下限容量</t>
    <phoneticPr fontId="4"/>
  </si>
  <si>
    <t>(カ)設置が困難な部分の面積</t>
    <phoneticPr fontId="4"/>
  </si>
  <si>
    <t>(キ)設置可能面積</t>
    <phoneticPr fontId="4"/>
  </si>
  <si>
    <t>㎡　　(ア)－(カ)</t>
    <phoneticPr fontId="4"/>
  </si>
  <si>
    <t>(ク)(イ)又は(キ)のいずれか小さい方の面積</t>
    <phoneticPr fontId="4"/>
  </si>
  <si>
    <t>(ケ)(ク)×0.15kW/㎡</t>
    <phoneticPr fontId="4"/>
  </si>
  <si>
    <t>kW　　小数点以下切り捨て</t>
    <rPh sb="4" eb="7">
      <t>ショウスウテン</t>
    </rPh>
    <rPh sb="7" eb="9">
      <t>イカ</t>
    </rPh>
    <rPh sb="9" eb="10">
      <t>キ</t>
    </rPh>
    <rPh sb="11" eb="12">
      <t>ス</t>
    </rPh>
    <phoneticPr fontId="4"/>
  </si>
  <si>
    <t>(コ)再生可能エネルギー利用設備設置基準の定格出力</t>
    <phoneticPr fontId="4"/>
  </si>
  <si>
    <t>kW　</t>
    <phoneticPr fontId="4"/>
  </si>
  <si>
    <t>(サ)適用する基準</t>
  </si>
  <si>
    <t>(シ)設置すべき設備容量（定格出力）</t>
    <phoneticPr fontId="4"/>
  </si>
  <si>
    <t>(ス)オンサイト設置による太陽光発電定格出力相当の合計</t>
    <rPh sb="8" eb="10">
      <t>セッチ</t>
    </rPh>
    <rPh sb="13" eb="16">
      <t>タイヨウコウ</t>
    </rPh>
    <rPh sb="16" eb="18">
      <t>ハツデン</t>
    </rPh>
    <rPh sb="18" eb="20">
      <t>テイカク</t>
    </rPh>
    <rPh sb="20" eb="22">
      <t>シュツリョク</t>
    </rPh>
    <rPh sb="22" eb="24">
      <t>ソウトウ</t>
    </rPh>
    <rPh sb="25" eb="27">
      <t>ゴウケイ</t>
    </rPh>
    <phoneticPr fontId="4"/>
  </si>
  <si>
    <t>kW相当</t>
    <rPh sb="2" eb="4">
      <t>ソウトウ</t>
    </rPh>
    <phoneticPr fontId="4"/>
  </si>
  <si>
    <t>(セ)オフサイト設置による太陽光発電定格出力相当の合計</t>
    <phoneticPr fontId="4"/>
  </si>
  <si>
    <t>kW相当</t>
    <phoneticPr fontId="4"/>
  </si>
  <si>
    <t>(ソ)小売電気事業者から供給を受ける電気の再エネ量のうち、</t>
    <rPh sb="18" eb="20">
      <t>デンキ</t>
    </rPh>
    <rPh sb="21" eb="22">
      <t>サイ</t>
    </rPh>
    <rPh sb="24" eb="25">
      <t>リョウ</t>
    </rPh>
    <phoneticPr fontId="4"/>
  </si>
  <si>
    <t>追加性要件</t>
    <rPh sb="0" eb="2">
      <t>ツイカ</t>
    </rPh>
    <rPh sb="2" eb="3">
      <t>セイ</t>
    </rPh>
    <rPh sb="3" eb="5">
      <t>ヨウケン</t>
    </rPh>
    <phoneticPr fontId="4"/>
  </si>
  <si>
    <t>　   履行に充当できる再エネ相当量の太陽光発電定格出力相当</t>
    <phoneticPr fontId="4"/>
  </si>
  <si>
    <t>継続性要件</t>
    <rPh sb="0" eb="3">
      <t>ケイゾクセイ</t>
    </rPh>
    <rPh sb="3" eb="5">
      <t>ヨウケン</t>
    </rPh>
    <phoneticPr fontId="4"/>
  </si>
  <si>
    <t>(タ)建築物において使用する環境価値の量のうち、</t>
    <phoneticPr fontId="4"/>
  </si>
  <si>
    <t>　   履行に充当できる再エネ相当量の太陽光発電出力相当</t>
    <rPh sb="4" eb="6">
      <t>リコウ</t>
    </rPh>
    <rPh sb="7" eb="9">
      <t>ジュウトウ</t>
    </rPh>
    <rPh sb="12" eb="13">
      <t>サイ</t>
    </rPh>
    <rPh sb="15" eb="17">
      <t>ソウトウ</t>
    </rPh>
    <rPh sb="17" eb="18">
      <t>リョウ</t>
    </rPh>
    <rPh sb="19" eb="22">
      <t>タイヨウコウ</t>
    </rPh>
    <rPh sb="22" eb="24">
      <t>ハツデン</t>
    </rPh>
    <rPh sb="24" eb="26">
      <t>シュツリョク</t>
    </rPh>
    <rPh sb="26" eb="28">
      <t>ソウトウ</t>
    </rPh>
    <phoneticPr fontId="4"/>
  </si>
  <si>
    <t>(チ)導入量の合計太陽光発電定格出力相当</t>
    <rPh sb="3" eb="5">
      <t>ドウニュウ</t>
    </rPh>
    <rPh sb="5" eb="6">
      <t>リョウ</t>
    </rPh>
    <rPh sb="7" eb="9">
      <t>ゴウケイ</t>
    </rPh>
    <rPh sb="9" eb="20">
      <t>タイヨウコウハツデンテイカクシュツリョクソウトウ</t>
    </rPh>
    <phoneticPr fontId="4"/>
  </si>
  <si>
    <t>kW相当（(ス)～(タ)の合計）</t>
    <rPh sb="13" eb="15">
      <t>ゴウケイ</t>
    </rPh>
    <phoneticPr fontId="4"/>
  </si>
  <si>
    <t>（４）電気の再エネ化率</t>
    <rPh sb="3" eb="5">
      <t>デンキ</t>
    </rPh>
    <rPh sb="6" eb="7">
      <t>サイ</t>
    </rPh>
    <rPh sb="9" eb="10">
      <t>カ</t>
    </rPh>
    <rPh sb="10" eb="11">
      <t>リツ</t>
    </rPh>
    <phoneticPr fontId="4"/>
  </si>
  <si>
    <t>(ア)適用する基準</t>
    <rPh sb="3" eb="5">
      <t>テキヨウ</t>
    </rPh>
    <rPh sb="7" eb="9">
      <t>キジュン</t>
    </rPh>
    <phoneticPr fontId="4"/>
  </si>
  <si>
    <t>(イ)建築物等における電気使用量（想定）</t>
    <rPh sb="3" eb="6">
      <t>ケンチクブツ</t>
    </rPh>
    <rPh sb="6" eb="7">
      <t>トウ</t>
    </rPh>
    <rPh sb="11" eb="13">
      <t>デンキ</t>
    </rPh>
    <rPh sb="13" eb="16">
      <t>シヨウリョウ</t>
    </rPh>
    <rPh sb="17" eb="19">
      <t>ソウテイ</t>
    </rPh>
    <phoneticPr fontId="4"/>
  </si>
  <si>
    <t>E</t>
    <phoneticPr fontId="4"/>
  </si>
  <si>
    <t>kWh/年</t>
    <phoneticPr fontId="4"/>
  </si>
  <si>
    <t>(ウ)建築物等（オンサイト）に設置する再エネ発電設備による
　   発電の使用量（想定）</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4"/>
  </si>
  <si>
    <t>A</t>
    <phoneticPr fontId="4"/>
  </si>
  <si>
    <t>(エ)建築物等以外（オフサイト）に設置する再エネ発電設備に
　　よる発電の使用量（想定）</t>
    <rPh sb="7" eb="9">
      <t>イガイ</t>
    </rPh>
    <phoneticPr fontId="4"/>
  </si>
  <si>
    <t>B</t>
    <phoneticPr fontId="4"/>
  </si>
  <si>
    <t>(オ)小売電気事業者による電気の供給量（想定）</t>
    <rPh sb="3" eb="5">
      <t>コウリ</t>
    </rPh>
    <rPh sb="5" eb="7">
      <t>デンキ</t>
    </rPh>
    <rPh sb="7" eb="10">
      <t>ジギョウシャ</t>
    </rPh>
    <rPh sb="13" eb="15">
      <t>デンキ</t>
    </rPh>
    <rPh sb="16" eb="18">
      <t>キョウキュウ</t>
    </rPh>
    <rPh sb="18" eb="19">
      <t>リョウ</t>
    </rPh>
    <rPh sb="20" eb="22">
      <t>ソウテイ</t>
    </rPh>
    <phoneticPr fontId="4"/>
  </si>
  <si>
    <t>(カ)(オ)の電気の再生可能エネルギーの割合</t>
    <rPh sb="7" eb="9">
      <t>デンキ</t>
    </rPh>
    <rPh sb="10" eb="12">
      <t>サイセイ</t>
    </rPh>
    <rPh sb="12" eb="14">
      <t>カノウ</t>
    </rPh>
    <rPh sb="20" eb="22">
      <t>ワリアイ</t>
    </rPh>
    <phoneticPr fontId="4"/>
  </si>
  <si>
    <t>％</t>
    <phoneticPr fontId="4"/>
  </si>
  <si>
    <t>(キ)(オ)の電気のうち、再生可能エネルギー電気の量</t>
    <rPh sb="7" eb="9">
      <t>デンキ</t>
    </rPh>
    <rPh sb="13" eb="15">
      <t>サイセイ</t>
    </rPh>
    <rPh sb="15" eb="17">
      <t>カノウ</t>
    </rPh>
    <rPh sb="22" eb="24">
      <t>デンキ</t>
    </rPh>
    <rPh sb="25" eb="26">
      <t>リョウ</t>
    </rPh>
    <phoneticPr fontId="4"/>
  </si>
  <si>
    <t>C</t>
    <phoneticPr fontId="4"/>
  </si>
  <si>
    <t>kWh/年　　(オ)×(カ)</t>
    <phoneticPr fontId="4"/>
  </si>
  <si>
    <t>(ク)建築物において使用する環境価値の量（想定）</t>
    <rPh sb="10" eb="12">
      <t>シヨウ</t>
    </rPh>
    <rPh sb="14" eb="16">
      <t>カンキョウ</t>
    </rPh>
    <rPh sb="16" eb="18">
      <t>カチ</t>
    </rPh>
    <phoneticPr fontId="4"/>
  </si>
  <si>
    <t>D</t>
    <phoneticPr fontId="4"/>
  </si>
  <si>
    <t>(ケ)再生可能エネルギー電気の合計量（想定）</t>
    <rPh sb="3" eb="5">
      <t>サイセイ</t>
    </rPh>
    <rPh sb="5" eb="7">
      <t>カノウ</t>
    </rPh>
    <rPh sb="12" eb="14">
      <t>デンキ</t>
    </rPh>
    <rPh sb="15" eb="17">
      <t>ゴウケイ</t>
    </rPh>
    <rPh sb="17" eb="18">
      <t>リョウ</t>
    </rPh>
    <rPh sb="19" eb="21">
      <t>ソウテイ</t>
    </rPh>
    <phoneticPr fontId="4"/>
  </si>
  <si>
    <t>A+B+C+D</t>
    <phoneticPr fontId="4"/>
  </si>
  <si>
    <t>kWh/年</t>
  </si>
  <si>
    <t>(コ)電気の再エネ化率</t>
    <rPh sb="3" eb="5">
      <t>デンキ</t>
    </rPh>
    <rPh sb="6" eb="7">
      <t>サイ</t>
    </rPh>
    <rPh sb="9" eb="10">
      <t>カ</t>
    </rPh>
    <rPh sb="10" eb="11">
      <t>リツ</t>
    </rPh>
    <phoneticPr fontId="4"/>
  </si>
  <si>
    <t>％　　(ケ)÷(イ)×100　小数点以下切捨</t>
    <rPh sb="15" eb="18">
      <t>ショウスウテン</t>
    </rPh>
    <rPh sb="18" eb="20">
      <t>イカ</t>
    </rPh>
    <rPh sb="20" eb="21">
      <t>キ</t>
    </rPh>
    <rPh sb="21" eb="22">
      <t>ス</t>
    </rPh>
    <phoneticPr fontId="4"/>
  </si>
  <si>
    <t>（５）エネルギーの面的利用</t>
    <rPh sb="9" eb="11">
      <t>メンテキ</t>
    </rPh>
    <rPh sb="11" eb="13">
      <t>リヨウ</t>
    </rPh>
    <phoneticPr fontId="4"/>
  </si>
  <si>
    <t>(ア)新規導入</t>
    <rPh sb="3" eb="5">
      <t>シンキ</t>
    </rPh>
    <rPh sb="5" eb="7">
      <t>ドウニュウ</t>
    </rPh>
    <phoneticPr fontId="4"/>
  </si>
  <si>
    <t>(イ)エネルギーの面的利用推進エリア</t>
    <phoneticPr fontId="4"/>
  </si>
  <si>
    <t>(ウ)地域冷暖房区域の名称</t>
    <rPh sb="3" eb="5">
      <t>チイキ</t>
    </rPh>
    <rPh sb="5" eb="8">
      <t>レイダンボウ</t>
    </rPh>
    <rPh sb="8" eb="10">
      <t>クイキ</t>
    </rPh>
    <rPh sb="11" eb="13">
      <t>メイショウ</t>
    </rPh>
    <phoneticPr fontId="4"/>
  </si>
  <si>
    <t>　（区域指定を受けた場合のみ）</t>
    <phoneticPr fontId="2"/>
  </si>
  <si>
    <t>(エ)既存受入</t>
    <rPh sb="3" eb="5">
      <t>キゾン</t>
    </rPh>
    <rPh sb="5" eb="6">
      <t>ウ</t>
    </rPh>
    <rPh sb="6" eb="7">
      <t>イ</t>
    </rPh>
    <phoneticPr fontId="4"/>
  </si>
  <si>
    <t>(オ)受入検討エリア</t>
    <rPh sb="3" eb="4">
      <t>ウ</t>
    </rPh>
    <rPh sb="4" eb="5">
      <t>イ</t>
    </rPh>
    <rPh sb="5" eb="7">
      <t>ケントウ</t>
    </rPh>
    <phoneticPr fontId="4"/>
  </si>
  <si>
    <t>(カ)既存の地域冷暖房区域の名称</t>
    <rPh sb="3" eb="5">
      <t>キゾン</t>
    </rPh>
    <rPh sb="6" eb="8">
      <t>チイキ</t>
    </rPh>
    <rPh sb="8" eb="11">
      <t>レイダンボウ</t>
    </rPh>
    <rPh sb="11" eb="13">
      <t>クイキ</t>
    </rPh>
    <rPh sb="14" eb="16">
      <t>メイショウ</t>
    </rPh>
    <phoneticPr fontId="4"/>
  </si>
  <si>
    <t>MJ/h</t>
    <phoneticPr fontId="4"/>
  </si>
  <si>
    <t>（６）EV及びPHEV用充電設備の設置</t>
    <rPh sb="5" eb="6">
      <t>オヨ</t>
    </rPh>
    <rPh sb="11" eb="12">
      <t>ヨウ</t>
    </rPh>
    <rPh sb="12" eb="14">
      <t>ジュウデン</t>
    </rPh>
    <rPh sb="14" eb="16">
      <t>セツビ</t>
    </rPh>
    <rPh sb="17" eb="19">
      <t>セッチ</t>
    </rPh>
    <phoneticPr fontId="4"/>
  </si>
  <si>
    <t>専用駐車場</t>
    <phoneticPr fontId="4"/>
  </si>
  <si>
    <t>急速充電設備（定格出力90kW以上）</t>
    <rPh sb="0" eb="2">
      <t>キュウソク</t>
    </rPh>
    <rPh sb="2" eb="4">
      <t>ジュウデン</t>
    </rPh>
    <rPh sb="4" eb="6">
      <t>セツビ</t>
    </rPh>
    <rPh sb="7" eb="9">
      <t>テイカク</t>
    </rPh>
    <rPh sb="9" eb="11">
      <t>シュツリョク</t>
    </rPh>
    <rPh sb="15" eb="17">
      <t>イジョウ</t>
    </rPh>
    <phoneticPr fontId="21"/>
  </si>
  <si>
    <t>（ア）適用する基準</t>
    <rPh sb="3" eb="5">
      <t>テキヨウ</t>
    </rPh>
    <rPh sb="7" eb="9">
      <t>キジュン</t>
    </rPh>
    <phoneticPr fontId="4"/>
  </si>
  <si>
    <t>（イ）必要区画数</t>
    <rPh sb="3" eb="5">
      <t>ヒツヨウ</t>
    </rPh>
    <rPh sb="5" eb="7">
      <t>クカク</t>
    </rPh>
    <rPh sb="7" eb="8">
      <t>スウ</t>
    </rPh>
    <phoneticPr fontId="4"/>
  </si>
  <si>
    <t>区画</t>
    <rPh sb="0" eb="2">
      <t>クカク</t>
    </rPh>
    <phoneticPr fontId="4"/>
  </si>
  <si>
    <t>（ウ）整備する充電設備の詳細</t>
    <rPh sb="3" eb="5">
      <t>セイビ</t>
    </rPh>
    <rPh sb="7" eb="9">
      <t>ジュウデン</t>
    </rPh>
    <rPh sb="9" eb="11">
      <t>セツビ</t>
    </rPh>
    <rPh sb="12" eb="14">
      <t>ショウサイ</t>
    </rPh>
    <phoneticPr fontId="4"/>
  </si>
  <si>
    <t>出力</t>
    <rPh sb="0" eb="2">
      <t>シュツリョク</t>
    </rPh>
    <phoneticPr fontId="4"/>
  </si>
  <si>
    <t>区画数</t>
    <rPh sb="0" eb="2">
      <t>クカク</t>
    </rPh>
    <rPh sb="2" eb="3">
      <t>スウ</t>
    </rPh>
    <phoneticPr fontId="4"/>
  </si>
  <si>
    <t>充電用コンセント設備</t>
  </si>
  <si>
    <t>普通充電設備</t>
  </si>
  <si>
    <t>充放電設備</t>
  </si>
  <si>
    <t>急速充電設備</t>
  </si>
  <si>
    <t>普通充電設備換算</t>
  </si>
  <si>
    <t>（エ）整備区画数</t>
    <rPh sb="3" eb="5">
      <t>セイビ</t>
    </rPh>
    <rPh sb="5" eb="7">
      <t>クカク</t>
    </rPh>
    <rPh sb="7" eb="8">
      <t>スウ</t>
    </rPh>
    <phoneticPr fontId="4"/>
  </si>
  <si>
    <t>共用駐車場</t>
    <rPh sb="0" eb="2">
      <t>キョウヨウ</t>
    </rPh>
    <phoneticPr fontId="4"/>
  </si>
  <si>
    <t>備考　（５）エネルギーの面的利用については、完了報告時のみ記載すること。</t>
    <rPh sb="0" eb="2">
      <t>ビコウ</t>
    </rPh>
    <phoneticPr fontId="4"/>
  </si>
  <si>
    <t>充電用コンセント</t>
    <rPh sb="0" eb="2">
      <t>ジュウデン</t>
    </rPh>
    <rPh sb="2" eb="3">
      <t>ヨウ</t>
    </rPh>
    <phoneticPr fontId="21"/>
  </si>
  <si>
    <t>充電用コンセントスタンド</t>
    <rPh sb="0" eb="2">
      <t>ジュウデン</t>
    </rPh>
    <rPh sb="2" eb="3">
      <t>ヨウ</t>
    </rPh>
    <phoneticPr fontId="21"/>
  </si>
  <si>
    <t>一致する場合</t>
    <rPh sb="0" eb="2">
      <t>イッチ</t>
    </rPh>
    <rPh sb="4" eb="6">
      <t>バアイ</t>
    </rPh>
    <phoneticPr fontId="4"/>
  </si>
  <si>
    <t>４　環境への配慮のための措置並びにその取組状況（その１）【住宅以外】</t>
    <rPh sb="31" eb="33">
      <t>イガイ</t>
    </rPh>
    <phoneticPr fontId="4"/>
  </si>
  <si>
    <t>最も大きい用途</t>
    <rPh sb="0" eb="1">
      <t>モット</t>
    </rPh>
    <rPh sb="2" eb="3">
      <t>オオ</t>
    </rPh>
    <rPh sb="5" eb="7">
      <t>ヨウト</t>
    </rPh>
    <phoneticPr fontId="4"/>
  </si>
  <si>
    <t>　</t>
  </si>
  <si>
    <t>←モデル建物法の場合は、平均値を入力してください。</t>
    <rPh sb="4" eb="6">
      <t>タテモノ</t>
    </rPh>
    <rPh sb="6" eb="7">
      <t>ホウ</t>
    </rPh>
    <rPh sb="8" eb="10">
      <t>バアイ</t>
    </rPh>
    <rPh sb="12" eb="15">
      <t>ヘイキンチ</t>
    </rPh>
    <rPh sb="16" eb="18">
      <t>ニュウリョク</t>
    </rPh>
    <phoneticPr fontId="4"/>
  </si>
  <si>
    <t>百貨店等</t>
    <rPh sb="0" eb="3">
      <t>ヒャッカテン</t>
    </rPh>
    <rPh sb="3" eb="4">
      <t>トウ</t>
    </rPh>
    <phoneticPr fontId="4"/>
  </si>
  <si>
    <t>(ア)BPIの計算方法</t>
    <rPh sb="7" eb="9">
      <t>ケイサン</t>
    </rPh>
    <rPh sb="9" eb="11">
      <t>ホウホウ</t>
    </rPh>
    <phoneticPr fontId="4"/>
  </si>
  <si>
    <t>事務所等</t>
    <rPh sb="0" eb="2">
      <t>ジム</t>
    </rPh>
    <rPh sb="2" eb="3">
      <t>ショ</t>
    </rPh>
    <rPh sb="3" eb="4">
      <t>トウ</t>
    </rPh>
    <phoneticPr fontId="4"/>
  </si>
  <si>
    <t>PAL</t>
    <phoneticPr fontId="4"/>
  </si>
  <si>
    <t>(イ)BPI（BPIｍ）</t>
    <phoneticPr fontId="4"/>
  </si>
  <si>
    <t>モデル建物法</t>
    <rPh sb="3" eb="5">
      <t>タテモノ</t>
    </rPh>
    <rPh sb="5" eb="6">
      <t>ホウ</t>
    </rPh>
    <phoneticPr fontId="4"/>
  </si>
  <si>
    <t>学校等</t>
    <rPh sb="0" eb="2">
      <t>ガッコウ</t>
    </rPh>
    <rPh sb="2" eb="3">
      <t>トウ</t>
    </rPh>
    <phoneticPr fontId="4"/>
  </si>
  <si>
    <t>(ウ)外壁の熱貫流率</t>
    <rPh sb="3" eb="5">
      <t>ガイヘキ</t>
    </rPh>
    <rPh sb="6" eb="7">
      <t>ネツ</t>
    </rPh>
    <rPh sb="7" eb="9">
      <t>カンリュウ</t>
    </rPh>
    <rPh sb="9" eb="10">
      <t>リツ</t>
    </rPh>
    <phoneticPr fontId="4"/>
  </si>
  <si>
    <t>その他</t>
    <rPh sb="2" eb="3">
      <t>ホカ</t>
    </rPh>
    <phoneticPr fontId="4"/>
  </si>
  <si>
    <t>(エ)屋根の熱貫流率</t>
    <rPh sb="3" eb="5">
      <t>ヤネ</t>
    </rPh>
    <rPh sb="6" eb="7">
      <t>ネツ</t>
    </rPh>
    <rPh sb="7" eb="9">
      <t>カンリュウ</t>
    </rPh>
    <rPh sb="9" eb="10">
      <t>リツ</t>
    </rPh>
    <phoneticPr fontId="4"/>
  </si>
  <si>
    <t>(オ)開口部の熱貫流率</t>
    <rPh sb="3" eb="6">
      <t>カイコウブ</t>
    </rPh>
    <rPh sb="7" eb="8">
      <t>ネツ</t>
    </rPh>
    <rPh sb="8" eb="10">
      <t>カンリュウ</t>
    </rPh>
    <rPh sb="10" eb="11">
      <t>リツ</t>
    </rPh>
    <phoneticPr fontId="4"/>
  </si>
  <si>
    <t>(カ)窓の日射熱取得率（η）</t>
    <rPh sb="3" eb="4">
      <t>マド</t>
    </rPh>
    <rPh sb="5" eb="7">
      <t>ニッシャ</t>
    </rPh>
    <rPh sb="7" eb="8">
      <t>ネツ</t>
    </rPh>
    <rPh sb="8" eb="11">
      <t>シュトクリツ</t>
    </rPh>
    <phoneticPr fontId="4"/>
  </si>
  <si>
    <t>－</t>
    <phoneticPr fontId="4"/>
  </si>
  <si>
    <t>（２）設備システムの高効率化</t>
    <rPh sb="3" eb="5">
      <t>セツビ</t>
    </rPh>
    <rPh sb="10" eb="13">
      <t>コウコウリツ</t>
    </rPh>
    <rPh sb="13" eb="14">
      <t>カ</t>
    </rPh>
    <phoneticPr fontId="4"/>
  </si>
  <si>
    <t>事務所系用途</t>
    <rPh sb="0" eb="2">
      <t>ジム</t>
    </rPh>
    <rPh sb="2" eb="3">
      <t>ショ</t>
    </rPh>
    <rPh sb="3" eb="4">
      <t>ケイ</t>
    </rPh>
    <rPh sb="4" eb="6">
      <t>ヨウト</t>
    </rPh>
    <phoneticPr fontId="4"/>
  </si>
  <si>
    <t>(ア)非住宅用途BEIの計算方法</t>
    <rPh sb="3" eb="4">
      <t>ヒ</t>
    </rPh>
    <rPh sb="4" eb="6">
      <t>ジュウタク</t>
    </rPh>
    <rPh sb="6" eb="8">
      <t>ヨウト</t>
    </rPh>
    <rPh sb="12" eb="14">
      <t>ケイサン</t>
    </rPh>
    <rPh sb="14" eb="16">
      <t>ホウホウ</t>
    </rPh>
    <phoneticPr fontId="4"/>
  </si>
  <si>
    <t>ERR</t>
    <phoneticPr fontId="4"/>
  </si>
  <si>
    <t>事務所</t>
    <rPh sb="0" eb="2">
      <t>ジム</t>
    </rPh>
    <rPh sb="2" eb="3">
      <t>ショ</t>
    </rPh>
    <phoneticPr fontId="4"/>
  </si>
  <si>
    <t>(イ) 非住宅用途BEI</t>
    <phoneticPr fontId="4"/>
  </si>
  <si>
    <t>学校</t>
    <rPh sb="0" eb="2">
      <t>ガッコウ</t>
    </rPh>
    <phoneticPr fontId="4"/>
  </si>
  <si>
    <t>　    b  設計一次エネルギー消費量</t>
    <rPh sb="8" eb="10">
      <t>セッケイ</t>
    </rPh>
    <rPh sb="10" eb="12">
      <t>イチジ</t>
    </rPh>
    <rPh sb="17" eb="20">
      <t>ショウヒリョウ</t>
    </rPh>
    <phoneticPr fontId="4"/>
  </si>
  <si>
    <t>工場</t>
    <rPh sb="0" eb="2">
      <t>コウジョウ</t>
    </rPh>
    <phoneticPr fontId="4"/>
  </si>
  <si>
    <t>　    c  基準一次エネルギー消費量</t>
    <rPh sb="8" eb="10">
      <t>キジュン</t>
    </rPh>
    <rPh sb="10" eb="12">
      <t>イチジ</t>
    </rPh>
    <rPh sb="17" eb="20">
      <t>ショウヒリョウ</t>
    </rPh>
    <phoneticPr fontId="4"/>
  </si>
  <si>
    <t>小計</t>
    <rPh sb="0" eb="2">
      <t>ショウケイ</t>
    </rPh>
    <phoneticPr fontId="4"/>
  </si>
  <si>
    <t>(コ)電気の再エネ化率　</t>
    <rPh sb="3" eb="5">
      <t>デンキ</t>
    </rPh>
    <rPh sb="6" eb="7">
      <t>サイ</t>
    </rPh>
    <rPh sb="9" eb="10">
      <t>カ</t>
    </rPh>
    <rPh sb="10" eb="11">
      <t>リツ</t>
    </rPh>
    <phoneticPr fontId="4"/>
  </si>
  <si>
    <t>％　　(ケ)÷(イ)×100　小数点以下切捨</t>
    <phoneticPr fontId="4"/>
  </si>
  <si>
    <t>(イ)エネルギーの面的利用推進エリア</t>
    <rPh sb="9" eb="11">
      <t>メンテキ</t>
    </rPh>
    <rPh sb="11" eb="13">
      <t>リヨウ</t>
    </rPh>
    <rPh sb="13" eb="15">
      <t>スイシン</t>
    </rPh>
    <phoneticPr fontId="4"/>
  </si>
  <si>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21"/>
  </si>
  <si>
    <t>Ｖ２Ｈ充電設備</t>
    <rPh sb="3" eb="5">
      <t>ジュウデン</t>
    </rPh>
    <rPh sb="5" eb="7">
      <t>セツビ</t>
    </rPh>
    <phoneticPr fontId="21"/>
  </si>
  <si>
    <t>４ 環境への配慮のための措置並びにその取組状況（その２）【住宅】</t>
    <phoneticPr fontId="4"/>
  </si>
  <si>
    <t>（７）エネルギーマネジメントの導入</t>
    <rPh sb="15" eb="17">
      <t>ドウニュウ</t>
    </rPh>
    <phoneticPr fontId="4"/>
  </si>
  <si>
    <t>基本方針のうち適合する基準</t>
    <rPh sb="0" eb="2">
      <t>キホン</t>
    </rPh>
    <rPh sb="2" eb="4">
      <t>ホウシン</t>
    </rPh>
    <rPh sb="7" eb="9">
      <t>テキゴウ</t>
    </rPh>
    <rPh sb="11" eb="13">
      <t>キジュン</t>
    </rPh>
    <phoneticPr fontId="4"/>
  </si>
  <si>
    <t>評価基準</t>
    <rPh sb="0" eb="2">
      <t>ヒョウカ</t>
    </rPh>
    <rPh sb="2" eb="4">
      <t>キジュン</t>
    </rPh>
    <phoneticPr fontId="4"/>
  </si>
  <si>
    <t>誘導水準</t>
    <rPh sb="0" eb="2">
      <t>ユウドウ</t>
    </rPh>
    <rPh sb="2" eb="4">
      <t>スイジュン</t>
    </rPh>
    <phoneticPr fontId="4"/>
  </si>
  <si>
    <t>必須
項目</t>
    <rPh sb="0" eb="2">
      <t>ヒッス</t>
    </rPh>
    <rPh sb="3" eb="5">
      <t>コウモク</t>
    </rPh>
    <phoneticPr fontId="4"/>
  </si>
  <si>
    <t>単位住戸の電気使用量について、分電盤の主要な分岐回路別及び時刻別に、当該住戸の居住者が確認、分析及び管理できる機能（表示機能を含む。）を有するシステムを、全ての住戸に導入している。</t>
    <phoneticPr fontId="4"/>
  </si>
  <si>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3"/>
  </si>
  <si>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3"/>
  </si>
  <si>
    <t>選択
項目</t>
    <rPh sb="0" eb="2">
      <t>センタク</t>
    </rPh>
    <rPh sb="3" eb="5">
      <t>コウモク</t>
    </rPh>
    <phoneticPr fontId="4"/>
  </si>
  <si>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3"/>
  </si>
  <si>
    <t>自由記載</t>
    <rPh sb="0" eb="2">
      <t>ジユウ</t>
    </rPh>
    <rPh sb="2" eb="4">
      <t>キサイ</t>
    </rPh>
    <phoneticPr fontId="4"/>
  </si>
  <si>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3"/>
  </si>
  <si>
    <t>数値</t>
    <rPh sb="0" eb="2">
      <t>スウチ</t>
    </rPh>
    <phoneticPr fontId="4"/>
  </si>
  <si>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3"/>
  </si>
  <si>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3"/>
  </si>
  <si>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3"/>
  </si>
  <si>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3"/>
  </si>
  <si>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3"/>
  </si>
  <si>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3"/>
  </si>
  <si>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3"/>
  </si>
  <si>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3"/>
  </si>
  <si>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3"/>
  </si>
  <si>
    <t>評価
基準</t>
    <rPh sb="0" eb="2">
      <t>ヒョウカ</t>
    </rPh>
    <rPh sb="3" eb="5">
      <t>キジュン</t>
    </rPh>
    <phoneticPr fontId="4"/>
  </si>
  <si>
    <t>ア単位住戸の電気使用量について居住者が確認、分析及び管理できるシステムを全住戸に導入</t>
    <phoneticPr fontId="4"/>
  </si>
  <si>
    <t>→</t>
    <phoneticPr fontId="4"/>
  </si>
  <si>
    <t>イ（１）から（３）の点数の合計が２又は３</t>
    <rPh sb="10" eb="12">
      <t>テンスウ</t>
    </rPh>
    <rPh sb="13" eb="15">
      <t>ゴウケイ</t>
    </rPh>
    <rPh sb="17" eb="18">
      <t>マタ</t>
    </rPh>
    <phoneticPr fontId="4"/>
  </si>
  <si>
    <t>→</t>
  </si>
  <si>
    <t>〇</t>
    <phoneticPr fontId="4"/>
  </si>
  <si>
    <t>誘導
水準</t>
    <rPh sb="0" eb="2">
      <t>ユウドウ</t>
    </rPh>
    <rPh sb="3" eb="5">
      <t>スイジュン</t>
    </rPh>
    <phoneticPr fontId="4"/>
  </si>
  <si>
    <t>イ（１）及び（２）の各点数が１以上</t>
    <rPh sb="4" eb="5">
      <t>オヨ</t>
    </rPh>
    <rPh sb="10" eb="13">
      <t>カクテンスウ</t>
    </rPh>
    <rPh sb="15" eb="17">
      <t>イジョウ</t>
    </rPh>
    <phoneticPr fontId="4"/>
  </si>
  <si>
    <t>（１）の点数</t>
    <rPh sb="4" eb="6">
      <t>テンスウ</t>
    </rPh>
    <phoneticPr fontId="4"/>
  </si>
  <si>
    <t>（２）の点数</t>
    <rPh sb="4" eb="6">
      <t>テンスウ</t>
    </rPh>
    <phoneticPr fontId="4"/>
  </si>
  <si>
    <t>　（１）から（３）までによる点数の合計が４以上</t>
    <rPh sb="21" eb="23">
      <t>イジョウ</t>
    </rPh>
    <phoneticPr fontId="4"/>
  </si>
  <si>
    <t>４ 環境への配慮のための措置並びにその取組状況（その２）【住宅以外】</t>
    <rPh sb="31" eb="33">
      <t>イガイ</t>
    </rPh>
    <phoneticPr fontId="4"/>
  </si>
  <si>
    <t>基本方針のうち適合する基準等</t>
    <rPh sb="0" eb="2">
      <t>キホン</t>
    </rPh>
    <rPh sb="2" eb="4">
      <t>ホウシン</t>
    </rPh>
    <rPh sb="7" eb="9">
      <t>テキゴウ</t>
    </rPh>
    <rPh sb="11" eb="13">
      <t>キジュン</t>
    </rPh>
    <rPh sb="13" eb="14">
      <t>トウ</t>
    </rPh>
    <phoneticPr fontId="4"/>
  </si>
  <si>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4"/>
  </si>
  <si>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3"/>
  </si>
  <si>
    <t>主要な設備システムの運転及び制御の遠隔操作ができる機能を有したシステムを導入している。</t>
    <phoneticPr fontId="4"/>
  </si>
  <si>
    <t>最も大きい床面積を占める用途における全体について、最大需要電力を把握・監視し、ディマンド制御ができる機能を有するシステムを導入している。</t>
    <phoneticPr fontId="4"/>
  </si>
  <si>
    <t>建築物の管理規定等において、当該建築物におけるディマンド制御及び電気の需給調整の内容について、建築物の使用者（テナント等）と取決めを行う計画としている。</t>
    <phoneticPr fontId="4"/>
  </si>
  <si>
    <t>（２）需給調整に係る事項</t>
    <rPh sb="3" eb="5">
      <t>ジュキュウ</t>
    </rPh>
    <rPh sb="5" eb="7">
      <t>チョウセイ</t>
    </rPh>
    <rPh sb="8" eb="9">
      <t>カカ</t>
    </rPh>
    <rPh sb="10" eb="12">
      <t>ジコウ</t>
    </rPh>
    <phoneticPr fontId="3"/>
  </si>
  <si>
    <t>最大需要電力の一定割合かつ一定時間に相当する容量の蓄電池（非常用のものを除く。）を設置し、電気の需給調整時に当該蓄電池を充放電させ、需要量の調整を行うことができる。</t>
    <phoneticPr fontId="4"/>
  </si>
  <si>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4"/>
  </si>
  <si>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3"/>
  </si>
  <si>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4"/>
  </si>
  <si>
    <t>建築物の管理者が遠隔地において上記に掲げる電気の需給調整ができる機能を有するシステムを導入している。</t>
    <phoneticPr fontId="4"/>
  </si>
  <si>
    <t>上記の遠隔操作を、クラウド上のインターフェースを経由して行うことができる機能を有するシステムを導入している。</t>
    <phoneticPr fontId="4"/>
  </si>
  <si>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4"/>
  </si>
  <si>
    <t>ア最も大きい床面積を占める用途における全体の電気使用量等を収集、分析及び管理できるシステムを導入</t>
    <phoneticPr fontId="4"/>
  </si>
  <si>
    <t>　（１）から（３）までによる点数の合計２が４以上</t>
    <rPh sb="22" eb="24">
      <t>イジョウ</t>
    </rPh>
    <phoneticPr fontId="4"/>
  </si>
  <si>
    <t>氏名
(法人にあっては名称及び代表者の氏名)</t>
  </si>
  <si>
    <t>住所
(法人にあっては主たる事務所の所在地)</t>
  </si>
  <si>
    <t>建築物の名称(ひらがな)</t>
  </si>
  <si>
    <t>その他　(</t>
    <phoneticPr fontId="4"/>
  </si>
  <si>
    <t>　　　　　(</t>
    <phoneticPr fontId="4"/>
  </si>
  <si>
    <t>建築物環境性能等・エネルギーの面的利用報告書（完了）（2025年度版）</t>
    <rPh sb="7" eb="8">
      <t>トウ</t>
    </rPh>
    <rPh sb="23" eb="25">
      <t>カンリョウ</t>
    </rPh>
    <rPh sb="31" eb="33">
      <t>ネンド</t>
    </rPh>
    <rPh sb="33" eb="34">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</si>
</sst>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00_ "/>
    <numFmt numFmtId="178" formatCode="0_ "/>
    <numFmt numFmtId="182" formatCode="0.00_ "/>
    <numFmt numFmtId="183" formatCode="#,##0.00_ ;[Red]\-#,##0.00\ "/>
    <numFmt numFmtId="184" formatCode="0.0"/>
    <numFmt numFmtId="185" formatCode="0.00_ ;[Red]\-0.00\ "/>
  </numFmts>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4"/>
      <name val="HG丸ｺﾞｼｯｸM-PRO"/>
      <family val="3"/>
      <charset val="128"/>
    </font>
    <font>
      <sz val="10.5"/>
      <name val="HG丸ｺﾞｼｯｸM-PRO"/>
      <family val="3"/>
      <charset val="128"/>
    </font>
    <font>
      <sz val="11"/>
      <color theme="1"/>
      <name val="游ゴシック"/>
      <family val="2"/>
      <scheme val="minor"/>
    </font>
    <font>
      <sz val="9"/>
      <name val="游ゴシック"/>
      <family val="3"/>
      <charset val="128"/>
      <scheme val="minor"/>
    </font>
    <font>
      <b/>
      <sz val="10"/>
      <name val="游ゴシック"/>
      <family val="3"/>
      <charset val="128"/>
      <scheme val="minor"/>
    </font>
    <font>
      <sz val="11"/>
      <name val="游ゴシック"/>
      <family val="3"/>
      <charset val="128"/>
      <scheme val="minor"/>
    </font>
    <font>
      <b/>
      <sz val="9"/>
      <name val="游ゴシック"/>
      <family val="3"/>
      <charset val="128"/>
      <scheme val="minor"/>
    </font>
    <font>
      <b/>
      <i/>
      <sz val="9"/>
      <name val="游ゴシック"/>
      <family val="3"/>
      <charset val="128"/>
      <scheme val="minor"/>
    </font>
    <font>
      <sz val="14"/>
      <name val="游ゴシック"/>
      <family val="3"/>
      <charset val="128"/>
      <scheme val="minor"/>
    </font>
    <font>
      <vertAlign val="subscript"/>
      <sz val="9"/>
      <name val="游ゴシック"/>
      <family val="3"/>
      <charset val="128"/>
      <scheme val="minor"/>
    </font>
    <font>
      <sz val="8"/>
      <name val="游ゴシック"/>
      <family val="3"/>
      <charset val="128"/>
      <scheme val="minor"/>
    </font>
    <font>
      <sz val="7"/>
      <name val="游ゴシック"/>
      <family val="3"/>
      <charset val="128"/>
      <scheme val="minor"/>
    </font>
    <font>
      <sz val="6"/>
      <name val="ＭＳ Ｐゴシック"/>
      <family val="2"/>
      <charset val="128"/>
    </font>
    <font>
      <b/>
      <sz val="8"/>
      <name val="游ゴシック"/>
      <family val="3"/>
      <charset val="128"/>
      <scheme val="minor"/>
    </font>
    <font>
      <b/>
      <sz val="14"/>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CCC"/>
        <bgColor indexed="64"/>
      </patternFill>
    </fill>
    <fill>
      <patternFill patternType="solid">
        <fgColor theme="0"/>
        <bgColor indexed="64"/>
      </patternFill>
    </fill>
    <fill>
      <patternFill patternType="solid">
        <fgColor theme="5" tint="0.79998168889431442"/>
        <bgColor indexed="64"/>
      </patternFill>
    </fill>
  </fills>
  <borders count="13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thin">
        <color auto="1"/>
      </bottom>
      <diagonal/>
    </border>
    <border>
      <left style="thin">
        <color auto="1"/>
      </left>
      <right/>
      <top/>
      <bottom/>
      <diagonal/>
    </border>
    <border>
      <left style="medium">
        <color auto="1"/>
      </left>
      <right style="medium">
        <color auto="1"/>
      </right>
      <top style="medium">
        <color auto="1"/>
      </top>
      <bottom/>
      <diagonal/>
    </border>
    <border>
      <left style="thin">
        <color auto="1"/>
      </left>
      <right style="thin">
        <color auto="1"/>
      </right>
      <top/>
      <bottom/>
      <diagonal/>
    </border>
    <border>
      <left style="medium">
        <color auto="1"/>
      </left>
      <right style="medium">
        <color auto="1"/>
      </right>
      <top/>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medium">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top style="medium">
        <color auto="1"/>
      </top>
      <bottom/>
      <diagonal/>
    </border>
    <border>
      <left style="thin">
        <color auto="1"/>
      </left>
      <right/>
      <top style="thin">
        <color indexed="64"/>
      </top>
      <bottom style="medium">
        <color auto="1"/>
      </bottom>
      <diagonal/>
    </border>
    <border>
      <left/>
      <right/>
      <top style="thin">
        <color auto="1"/>
      </top>
      <bottom style="medium">
        <color auto="1"/>
      </bottom>
      <diagonal/>
    </border>
    <border>
      <left/>
      <right style="thin">
        <color auto="1"/>
      </right>
      <top style="thin">
        <color indexed="64"/>
      </top>
      <bottom style="medium">
        <color auto="1"/>
      </bottom>
      <diagonal/>
    </border>
    <border>
      <left/>
      <right style="thin">
        <color auto="1"/>
      </right>
      <top/>
      <bottom style="medium">
        <color auto="1"/>
      </bottom>
      <diagonal/>
    </border>
    <border>
      <left style="hair">
        <color auto="1"/>
      </left>
      <right/>
      <top/>
      <bottom style="thin">
        <color auto="1"/>
      </bottom>
      <diagonal/>
    </border>
    <border>
      <left/>
      <right style="medium">
        <color auto="1"/>
      </right>
      <top/>
      <bottom style="thin">
        <color auto="1"/>
      </bottom>
      <diagonal/>
    </border>
    <border>
      <left style="thin">
        <color auto="1"/>
      </left>
      <right style="thin">
        <color indexed="64"/>
      </right>
      <top style="medium">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right style="thin">
        <color auto="1"/>
      </right>
      <top style="hair">
        <color auto="1"/>
      </top>
      <bottom style="hair">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diagonalUp="1">
      <left style="thin">
        <color auto="1"/>
      </left>
      <right/>
      <top/>
      <bottom/>
      <diagonal style="thin">
        <color auto="1"/>
      </diagonal>
    </border>
    <border diagonalUp="1">
      <left/>
      <right/>
      <top/>
      <bottom/>
      <diagonal style="thin">
        <color auto="1"/>
      </diagonal>
    </border>
    <border diagonalUp="1">
      <left/>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top style="thin">
        <color auto="1"/>
      </top>
      <bottom style="thin">
        <color auto="1"/>
      </bottom>
      <diagonal style="thin">
        <color auto="1"/>
      </diagonal>
    </border>
    <border>
      <left/>
      <right/>
      <top style="medium">
        <color rgb="FFFF0000"/>
      </top>
      <bottom/>
      <diagonal/>
    </border>
    <border>
      <left style="medium">
        <color auto="1"/>
      </left>
      <right/>
      <top style="thin">
        <color auto="1"/>
      </top>
      <bottom style="thin">
        <color auto="1"/>
      </bottom>
      <diagonal/>
    </border>
    <border>
      <left/>
      <right style="hair">
        <color indexed="64"/>
      </right>
      <top style="thin">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s>
  <cellStyleXfs count="4">
    <xf numFmtId="0" fontId="0" fillId="0" borderId="0">
      <alignment vertical="center"/>
    </xf>
    <xf numFmtId="0" fontId="1" fillId="0" borderId="0">
      <alignment vertical="center"/>
    </xf>
    <xf numFmtId="0" fontId="11" fillId="0" borderId="0"/>
    <xf numFmtId="38" fontId="11" fillId="0" borderId="0" applyFont="0" applyFill="0" applyBorder="0" applyAlignment="0" applyProtection="0">
      <alignment vertical="center"/>
    </xf>
  </cellStyleXfs>
  <cellXfs count="586">
    <xf numFmtId="0" fontId="0" fillId="0" borderId="0" xfId="0">
      <alignment vertical="center"/>
    </xf>
    <xf numFmtId="0" fontId="1" fillId="0" borderId="0" xfId="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5" fillId="0" borderId="14" xfId="1" applyFont="1" applyBorder="1" applyAlignment="1">
      <alignment horizontal="left" vertical="center" wrapText="1"/>
    </xf>
    <xf numFmtId="0" fontId="5" fillId="0" borderId="0" xfId="1" applyFont="1" applyAlignment="1">
      <alignment horizontal="left" vertical="center" wrapText="1"/>
    </xf>
    <xf numFmtId="0" fontId="10" fillId="0" borderId="25" xfId="1" applyFont="1" applyBorder="1" applyAlignment="1">
      <alignment horizontal="center" vertical="center" wrapText="1"/>
    </xf>
    <xf numFmtId="0" fontId="10" fillId="0" borderId="25" xfId="1" applyFont="1" applyBorder="1" applyAlignment="1">
      <alignment horizontal="justify" vertical="center" wrapText="1"/>
    </xf>
    <xf numFmtId="0" fontId="10" fillId="0" borderId="0" xfId="1" applyFont="1" applyAlignment="1">
      <alignment horizontal="justify" vertical="top" wrapText="1"/>
    </xf>
    <xf numFmtId="0" fontId="5" fillId="0" borderId="0" xfId="1" applyFont="1" applyAlignment="1">
      <alignment horizontal="left" vertical="top" wrapText="1"/>
    </xf>
    <xf numFmtId="0" fontId="5" fillId="0" borderId="0" xfId="1" applyFont="1" applyAlignment="1">
      <alignment horizontal="left" vertical="top"/>
    </xf>
    <xf numFmtId="0" fontId="10" fillId="0" borderId="24" xfId="1" applyFont="1" applyBorder="1" applyAlignment="1">
      <alignment horizontal="left" vertical="center" wrapText="1"/>
    </xf>
    <xf numFmtId="0" fontId="10" fillId="0" borderId="25" xfId="1" applyFont="1" applyBorder="1" applyAlignment="1">
      <alignment horizontal="justify" vertical="center" wrapText="1"/>
    </xf>
    <xf numFmtId="0" fontId="10" fillId="0" borderId="26" xfId="1" applyFont="1" applyBorder="1" applyAlignment="1">
      <alignment horizontal="left" vertical="center" wrapText="1"/>
    </xf>
    <xf numFmtId="0" fontId="10" fillId="0" borderId="21" xfId="1" applyFont="1" applyBorder="1" applyAlignment="1">
      <alignment horizontal="justify" vertical="top" wrapText="1"/>
    </xf>
    <xf numFmtId="0" fontId="10" fillId="0" borderId="18" xfId="1" applyFont="1" applyBorder="1" applyAlignment="1">
      <alignment horizontal="justify" vertical="top" wrapText="1"/>
    </xf>
    <xf numFmtId="0" fontId="10" fillId="0" borderId="19" xfId="1" applyFont="1" applyBorder="1" applyAlignment="1">
      <alignment horizontal="justify" vertical="top" wrapText="1"/>
    </xf>
    <xf numFmtId="0" fontId="10" fillId="0" borderId="20" xfId="1" applyFont="1" applyBorder="1" applyAlignment="1">
      <alignment horizontal="justify" vertical="top" wrapText="1"/>
    </xf>
    <xf numFmtId="0" fontId="10" fillId="0" borderId="0" xfId="1" applyFont="1" applyAlignment="1">
      <alignment horizontal="justify" vertical="top" wrapText="1"/>
    </xf>
    <xf numFmtId="0" fontId="10" fillId="0" borderId="27" xfId="1" applyFont="1" applyBorder="1" applyAlignment="1">
      <alignment horizontal="justify" vertical="top" wrapText="1"/>
    </xf>
    <xf numFmtId="0" fontId="10" fillId="0" borderId="22" xfId="1" applyFont="1" applyBorder="1" applyAlignment="1">
      <alignment horizontal="justify" vertical="top" wrapText="1"/>
    </xf>
    <xf numFmtId="0" fontId="10" fillId="0" borderId="14" xfId="1" applyFont="1" applyBorder="1" applyAlignment="1">
      <alignment horizontal="justify" vertical="top" wrapText="1"/>
    </xf>
    <xf numFmtId="0" fontId="10" fillId="0" borderId="23" xfId="1" applyFont="1" applyBorder="1" applyAlignment="1">
      <alignment horizontal="justify" vertical="top" wrapText="1"/>
    </xf>
    <xf numFmtId="0" fontId="10" fillId="0" borderId="25" xfId="1" applyFont="1" applyBorder="1" applyAlignment="1">
      <alignment horizontal="left" vertical="center" wrapText="1"/>
    </xf>
    <xf numFmtId="0" fontId="10" fillId="0" borderId="21" xfId="1" applyFont="1" applyBorder="1" applyAlignment="1">
      <alignment horizontal="left" vertical="center" wrapText="1"/>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0" xfId="1" applyFont="1" applyAlignment="1">
      <alignment horizontal="left" vertical="center" wrapText="1"/>
    </xf>
    <xf numFmtId="0" fontId="10" fillId="0" borderId="27" xfId="1" applyFont="1" applyBorder="1" applyAlignment="1">
      <alignment horizontal="left" vertical="center" wrapText="1"/>
    </xf>
    <xf numFmtId="0" fontId="10" fillId="0" borderId="22" xfId="1" applyFont="1" applyBorder="1" applyAlignment="1">
      <alignment horizontal="left" vertical="center" wrapText="1"/>
    </xf>
    <xf numFmtId="0" fontId="10" fillId="0" borderId="14" xfId="1" applyFont="1" applyBorder="1" applyAlignment="1">
      <alignment horizontal="left" vertical="center" wrapText="1"/>
    </xf>
    <xf numFmtId="0" fontId="10" fillId="0" borderId="23" xfId="1" applyFont="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24" xfId="1" applyFont="1" applyBorder="1" applyAlignment="1">
      <alignment horizontal="center" vertical="center" textRotation="255" wrapText="1"/>
    </xf>
    <xf numFmtId="0" fontId="10" fillId="0" borderId="26" xfId="1" applyFont="1" applyBorder="1" applyAlignment="1">
      <alignment horizontal="center" vertical="center" textRotation="255" wrapText="1"/>
    </xf>
    <xf numFmtId="0" fontId="10" fillId="0" borderId="16" xfId="1" applyFont="1" applyBorder="1" applyAlignment="1">
      <alignment horizontal="center" vertical="center" wrapText="1"/>
    </xf>
    <xf numFmtId="0" fontId="10" fillId="0" borderId="15" xfId="1" applyFont="1" applyBorder="1" applyAlignment="1">
      <alignment horizontal="justify" vertical="center" wrapText="1"/>
    </xf>
    <xf numFmtId="0" fontId="10" fillId="0" borderId="16" xfId="1" applyFont="1" applyBorder="1" applyAlignment="1">
      <alignment horizontal="justify" vertical="center" wrapText="1"/>
    </xf>
    <xf numFmtId="0" fontId="10" fillId="0" borderId="17" xfId="1" applyFont="1" applyBorder="1" applyAlignment="1">
      <alignment horizontal="justify" vertical="center" wrapText="1"/>
    </xf>
    <xf numFmtId="0" fontId="10" fillId="0" borderId="21" xfId="1" applyFont="1" applyBorder="1" applyAlignment="1">
      <alignment horizontal="justify" vertical="center" wrapText="1"/>
    </xf>
    <xf numFmtId="0" fontId="10" fillId="0" borderId="19" xfId="1" applyFont="1" applyBorder="1" applyAlignment="1">
      <alignment horizontal="justify" vertical="center" wrapText="1"/>
    </xf>
    <xf numFmtId="0" fontId="10" fillId="0" borderId="22" xfId="1" applyFont="1" applyBorder="1" applyAlignment="1">
      <alignment horizontal="justify" vertical="center" wrapText="1"/>
    </xf>
    <xf numFmtId="0" fontId="10" fillId="0" borderId="23" xfId="1" applyFont="1" applyBorder="1" applyAlignment="1">
      <alignment horizontal="justify" vertical="center" wrapText="1"/>
    </xf>
    <xf numFmtId="0" fontId="10" fillId="0" borderId="14" xfId="1" applyFont="1" applyBorder="1" applyAlignment="1">
      <alignment horizontal="justify" vertical="center" wrapText="1"/>
    </xf>
    <xf numFmtId="0" fontId="5" fillId="0" borderId="0" xfId="1" applyFont="1" applyAlignment="1">
      <alignment horizontal="left" vertical="center"/>
    </xf>
    <xf numFmtId="0" fontId="6" fillId="0" borderId="0" xfId="1" applyFont="1" applyAlignment="1">
      <alignment horizontal="left" vertical="center"/>
    </xf>
    <xf numFmtId="0" fontId="9" fillId="0" borderId="0" xfId="1" applyFont="1" applyAlignment="1">
      <alignment horizontal="center" vertical="center" shrinkToFit="1"/>
    </xf>
    <xf numFmtId="0" fontId="5" fillId="0" borderId="0" xfId="1" applyFont="1" applyAlignment="1">
      <alignment horizontal="left" vertical="center" wrapText="1"/>
    </xf>
    <xf numFmtId="0" fontId="10" fillId="0" borderId="17" xfId="1" applyFont="1" applyBorder="1" applyAlignment="1">
      <alignment horizontal="left" vertical="center" wrapText="1"/>
    </xf>
    <xf numFmtId="0" fontId="10" fillId="0" borderId="18" xfId="1" applyFont="1" applyBorder="1" applyAlignment="1">
      <alignment horizontal="justify" vertical="center" wrapText="1"/>
    </xf>
    <xf numFmtId="0" fontId="12" fillId="0" borderId="0" xfId="2" applyFont="1"/>
    <xf numFmtId="0" fontId="12" fillId="0" borderId="28" xfId="2" applyFont="1" applyBorder="1"/>
    <xf numFmtId="0" fontId="12" fillId="3" borderId="0" xfId="2" applyFont="1" applyFill="1"/>
    <xf numFmtId="0" fontId="12" fillId="0" borderId="29" xfId="2" applyFont="1" applyBorder="1"/>
    <xf numFmtId="0" fontId="12" fillId="0" borderId="30" xfId="2" applyFont="1" applyBorder="1" applyAlignment="1">
      <alignment horizontal="right"/>
    </xf>
    <xf numFmtId="0" fontId="13" fillId="0" borderId="0" xfId="2" applyFont="1" applyAlignment="1">
      <alignment vertical="center"/>
    </xf>
    <xf numFmtId="0" fontId="12" fillId="0" borderId="14" xfId="2" applyFont="1" applyBorder="1" applyAlignment="1">
      <alignment vertical="center"/>
    </xf>
    <xf numFmtId="0" fontId="12" fillId="0" borderId="31" xfId="2" applyFont="1" applyBorder="1" applyAlignment="1">
      <alignment vertical="center"/>
    </xf>
    <xf numFmtId="0" fontId="12" fillId="2" borderId="32" xfId="2" applyFont="1" applyFill="1" applyBorder="1" applyAlignment="1" applyProtection="1">
      <alignment horizontal="center" vertical="center"/>
      <protection locked="0"/>
    </xf>
    <xf numFmtId="0" fontId="12" fillId="0" borderId="0" xfId="2" applyFont="1" applyAlignment="1">
      <alignment vertical="center"/>
    </xf>
    <xf numFmtId="0" fontId="12" fillId="0" borderId="33" xfId="2" applyFont="1" applyBorder="1"/>
    <xf numFmtId="0" fontId="12" fillId="2" borderId="34" xfId="2" applyFont="1" applyFill="1" applyBorder="1" applyAlignment="1" applyProtection="1">
      <alignment horizontal="center" vertical="center"/>
      <protection locked="0"/>
    </xf>
    <xf numFmtId="0" fontId="12" fillId="2" borderId="35" xfId="2" applyFont="1" applyFill="1" applyBorder="1" applyAlignment="1" applyProtection="1">
      <alignment horizontal="center" vertical="center"/>
      <protection locked="0"/>
    </xf>
    <xf numFmtId="0" fontId="14" fillId="0" borderId="0" xfId="2" applyFont="1" applyAlignment="1">
      <alignment vertical="center"/>
    </xf>
    <xf numFmtId="0" fontId="12" fillId="0" borderId="31" xfId="2" applyFont="1" applyBorder="1"/>
    <xf numFmtId="0" fontId="12" fillId="0" borderId="36" xfId="2" applyFont="1" applyBorder="1" applyAlignment="1">
      <alignment vertical="center"/>
    </xf>
    <xf numFmtId="0" fontId="12" fillId="0" borderId="37" xfId="2" applyFont="1" applyBorder="1"/>
    <xf numFmtId="0" fontId="12" fillId="0" borderId="38" xfId="2" applyFont="1" applyBorder="1" applyAlignment="1">
      <alignment horizontal="right"/>
    </xf>
    <xf numFmtId="0" fontId="12" fillId="0" borderId="0" xfId="2" applyFont="1" applyAlignment="1">
      <alignment horizontal="left"/>
    </xf>
    <xf numFmtId="0" fontId="15" fillId="4" borderId="37" xfId="2" applyFont="1" applyFill="1" applyBorder="1" applyAlignment="1">
      <alignment vertical="center"/>
    </xf>
    <xf numFmtId="0" fontId="16" fillId="4" borderId="39" xfId="2" applyFont="1" applyFill="1" applyBorder="1" applyAlignment="1">
      <alignment vertical="center"/>
    </xf>
    <xf numFmtId="0" fontId="12" fillId="4" borderId="39" xfId="2" applyFont="1" applyFill="1" applyBorder="1"/>
    <xf numFmtId="0" fontId="12" fillId="4" borderId="40" xfId="2" applyFont="1" applyFill="1" applyBorder="1"/>
    <xf numFmtId="0" fontId="16" fillId="4" borderId="39" xfId="2" applyFont="1" applyFill="1" applyBorder="1"/>
    <xf numFmtId="0" fontId="16" fillId="4" borderId="41" xfId="2" applyFont="1" applyFill="1" applyBorder="1"/>
    <xf numFmtId="0" fontId="12" fillId="0" borderId="42" xfId="2" applyFont="1" applyBorder="1"/>
    <xf numFmtId="0" fontId="12" fillId="0" borderId="43" xfId="2" applyFont="1" applyBorder="1"/>
    <xf numFmtId="0" fontId="15" fillId="0" borderId="0" xfId="2" applyFont="1"/>
    <xf numFmtId="0" fontId="12" fillId="0" borderId="44" xfId="2" applyFont="1" applyBorder="1"/>
    <xf numFmtId="0" fontId="12" fillId="0" borderId="45" xfId="2" applyFont="1" applyBorder="1"/>
    <xf numFmtId="0" fontId="12" fillId="0" borderId="38" xfId="2" applyFont="1" applyBorder="1" applyAlignment="1">
      <alignment horizontal="center"/>
    </xf>
    <xf numFmtId="0" fontId="17" fillId="0" borderId="0" xfId="2" applyFont="1" applyAlignment="1">
      <alignment horizontal="center"/>
    </xf>
    <xf numFmtId="0" fontId="12" fillId="0" borderId="20" xfId="2" applyFont="1" applyBorder="1"/>
    <xf numFmtId="0" fontId="12" fillId="0" borderId="46" xfId="2" applyFont="1" applyBorder="1"/>
    <xf numFmtId="0" fontId="12" fillId="0" borderId="47" xfId="2" applyFont="1" applyBorder="1"/>
    <xf numFmtId="0" fontId="12" fillId="0" borderId="40" xfId="2" applyFont="1" applyBorder="1"/>
    <xf numFmtId="0" fontId="12" fillId="0" borderId="27" xfId="2" applyFont="1" applyBorder="1"/>
    <xf numFmtId="0" fontId="12" fillId="0" borderId="48" xfId="2" applyFont="1" applyBorder="1"/>
    <xf numFmtId="0" fontId="12" fillId="0" borderId="49" xfId="2" applyFont="1" applyBorder="1"/>
    <xf numFmtId="0" fontId="12" fillId="0" borderId="38" xfId="2" applyFont="1" applyBorder="1"/>
    <xf numFmtId="0" fontId="12" fillId="0" borderId="50" xfId="2" applyFont="1" applyBorder="1"/>
    <xf numFmtId="0" fontId="12" fillId="0" borderId="51" xfId="2" applyFont="1" applyBorder="1"/>
    <xf numFmtId="0" fontId="14" fillId="0" borderId="0" xfId="2" applyFont="1"/>
    <xf numFmtId="0" fontId="14" fillId="0" borderId="52" xfId="2" applyFont="1" applyBorder="1" applyAlignment="1" applyProtection="1">
      <alignment vertical="center"/>
      <protection locked="0"/>
    </xf>
    <xf numFmtId="0" fontId="14" fillId="0" borderId="35" xfId="2" applyFont="1" applyBorder="1" applyAlignment="1" applyProtection="1">
      <alignment vertical="center"/>
      <protection locked="0"/>
    </xf>
    <xf numFmtId="0" fontId="14" fillId="0" borderId="27" xfId="2" applyFont="1" applyBorder="1"/>
    <xf numFmtId="0" fontId="12" fillId="0" borderId="26" xfId="2" applyFont="1" applyBorder="1"/>
    <xf numFmtId="0" fontId="12" fillId="0" borderId="22" xfId="2" applyFont="1" applyBorder="1"/>
    <xf numFmtId="0" fontId="12" fillId="0" borderId="38" xfId="2" applyFont="1" applyBorder="1" applyAlignment="1">
      <alignment horizontal="center"/>
    </xf>
    <xf numFmtId="0" fontId="12" fillId="0" borderId="53" xfId="2" applyFont="1" applyBorder="1"/>
    <xf numFmtId="0" fontId="12" fillId="0" borderId="37" xfId="2" applyFont="1" applyBorder="1" applyAlignment="1">
      <alignment vertical="center"/>
    </xf>
    <xf numFmtId="0" fontId="12" fillId="0" borderId="39" xfId="2" applyFont="1" applyBorder="1" applyAlignment="1">
      <alignment vertical="center"/>
    </xf>
    <xf numFmtId="0" fontId="12" fillId="0" borderId="54" xfId="2" applyFont="1" applyBorder="1" applyAlignment="1">
      <alignment vertical="center"/>
    </xf>
    <xf numFmtId="0" fontId="19" fillId="0" borderId="0" xfId="2" applyFont="1" applyAlignment="1">
      <alignment horizontal="left"/>
    </xf>
    <xf numFmtId="0" fontId="12" fillId="0" borderId="0" xfId="2" applyFont="1" applyAlignment="1">
      <alignment horizontal="center"/>
    </xf>
    <xf numFmtId="0" fontId="12" fillId="0" borderId="27" xfId="2" applyFont="1" applyBorder="1" applyAlignment="1">
      <alignment horizontal="center"/>
    </xf>
    <xf numFmtId="0" fontId="12" fillId="2" borderId="34" xfId="2" applyFont="1" applyFill="1" applyBorder="1" applyAlignment="1" applyProtection="1">
      <alignment horizontal="center"/>
      <protection locked="0"/>
    </xf>
    <xf numFmtId="0" fontId="12" fillId="2" borderId="52" xfId="2" applyFont="1" applyFill="1" applyBorder="1" applyAlignment="1" applyProtection="1">
      <alignment horizontal="center"/>
      <protection locked="0"/>
    </xf>
    <xf numFmtId="0" fontId="12" fillId="2" borderId="35" xfId="2" applyFont="1" applyFill="1" applyBorder="1" applyAlignment="1" applyProtection="1">
      <alignment horizontal="center"/>
      <protection locked="0"/>
    </xf>
    <xf numFmtId="2" fontId="12" fillId="2" borderId="55" xfId="2" applyNumberFormat="1" applyFont="1" applyFill="1" applyBorder="1" applyAlignment="1" applyProtection="1">
      <alignment horizontal="center" vertical="center"/>
      <protection locked="0"/>
    </xf>
    <xf numFmtId="2" fontId="12" fillId="2" borderId="56" xfId="2" applyNumberFormat="1" applyFont="1" applyFill="1" applyBorder="1" applyAlignment="1" applyProtection="1">
      <alignment horizontal="center" vertical="center"/>
      <protection locked="0"/>
    </xf>
    <xf numFmtId="2" fontId="12" fillId="2" borderId="57" xfId="2" applyNumberFormat="1" applyFont="1" applyFill="1" applyBorder="1" applyAlignment="1" applyProtection="1">
      <alignment horizontal="center" vertical="center"/>
      <protection locked="0"/>
    </xf>
    <xf numFmtId="0" fontId="12" fillId="0" borderId="58" xfId="2" applyFont="1" applyBorder="1" applyAlignment="1">
      <alignment horizontal="center" vertical="center" shrinkToFit="1"/>
    </xf>
    <xf numFmtId="0" fontId="12" fillId="0" borderId="59" xfId="2" applyFont="1" applyBorder="1" applyAlignment="1">
      <alignment horizontal="center" vertical="center" shrinkToFit="1"/>
    </xf>
    <xf numFmtId="0" fontId="12" fillId="0" borderId="60" xfId="2" applyFont="1" applyBorder="1" applyAlignment="1">
      <alignment horizontal="left" vertical="center"/>
    </xf>
    <xf numFmtId="0" fontId="12" fillId="0" borderId="47" xfId="2" applyFont="1" applyBorder="1" applyAlignment="1">
      <alignment horizontal="left" vertical="center"/>
    </xf>
    <xf numFmtId="0" fontId="12" fillId="0" borderId="47" xfId="2" applyFont="1" applyBorder="1" applyAlignment="1">
      <alignment horizontal="center"/>
    </xf>
    <xf numFmtId="0" fontId="12" fillId="0" borderId="53" xfId="2" applyFont="1" applyBorder="1" applyAlignment="1">
      <alignment horizontal="center"/>
    </xf>
    <xf numFmtId="20" fontId="12" fillId="0" borderId="0" xfId="2" applyNumberFormat="1" applyFont="1"/>
    <xf numFmtId="0" fontId="12" fillId="0" borderId="39" xfId="2" applyFont="1" applyBorder="1"/>
    <xf numFmtId="0" fontId="12" fillId="0" borderId="47" xfId="2" applyFont="1" applyBorder="1" applyAlignment="1">
      <alignment horizontal="center" vertical="top"/>
    </xf>
    <xf numFmtId="0" fontId="15" fillId="0" borderId="50" xfId="2" applyFont="1" applyBorder="1" applyAlignment="1">
      <alignment vertical="center"/>
    </xf>
    <xf numFmtId="0" fontId="15" fillId="0" borderId="40" xfId="2" applyFont="1" applyBorder="1" applyAlignment="1">
      <alignment vertical="center"/>
    </xf>
    <xf numFmtId="0" fontId="15" fillId="0" borderId="51" xfId="2" applyFont="1" applyBorder="1" applyAlignment="1">
      <alignment vertical="center"/>
    </xf>
    <xf numFmtId="0" fontId="12" fillId="0" borderId="61" xfId="2" applyFont="1" applyBorder="1"/>
    <xf numFmtId="0" fontId="16" fillId="4" borderId="62" xfId="2" applyFont="1" applyFill="1" applyBorder="1" applyAlignment="1">
      <alignment vertical="center"/>
    </xf>
    <xf numFmtId="0" fontId="12" fillId="0" borderId="56" xfId="2" applyFont="1" applyBorder="1"/>
    <xf numFmtId="0" fontId="12" fillId="0" borderId="20" xfId="2" applyFont="1" applyBorder="1" applyAlignment="1">
      <alignment vertical="center"/>
    </xf>
    <xf numFmtId="0" fontId="14" fillId="0" borderId="33" xfId="2" applyFont="1" applyBorder="1" applyAlignment="1">
      <alignment vertical="center"/>
    </xf>
    <xf numFmtId="0" fontId="14" fillId="0" borderId="27" xfId="2" applyFont="1" applyBorder="1" applyAlignment="1">
      <alignment vertical="center"/>
    </xf>
    <xf numFmtId="0" fontId="12" fillId="0" borderId="63" xfId="2" applyFont="1" applyBorder="1"/>
    <xf numFmtId="0" fontId="12" fillId="0" borderId="50" xfId="2" applyFont="1" applyBorder="1" applyAlignment="1">
      <alignment vertical="center"/>
    </xf>
    <xf numFmtId="0" fontId="12" fillId="0" borderId="51" xfId="2" applyFont="1" applyBorder="1" applyAlignment="1">
      <alignment vertical="center"/>
    </xf>
    <xf numFmtId="0" fontId="12" fillId="0" borderId="60" xfId="2" applyFont="1" applyBorder="1" applyAlignment="1">
      <alignment vertical="center"/>
    </xf>
    <xf numFmtId="0" fontId="12" fillId="0" borderId="27" xfId="2" applyFont="1" applyBorder="1" applyAlignment="1">
      <alignment vertical="center"/>
    </xf>
    <xf numFmtId="0" fontId="12" fillId="0" borderId="64" xfId="2" applyFont="1" applyBorder="1" applyAlignment="1">
      <alignment vertical="center"/>
    </xf>
    <xf numFmtId="0" fontId="12" fillId="0" borderId="65" xfId="2" applyFont="1" applyBorder="1" applyAlignment="1">
      <alignment vertical="center"/>
    </xf>
    <xf numFmtId="0" fontId="12" fillId="0" borderId="66" xfId="2" applyFont="1" applyBorder="1" applyAlignment="1">
      <alignment vertical="center"/>
    </xf>
    <xf numFmtId="0" fontId="12" fillId="0" borderId="67" xfId="2" applyFont="1" applyBorder="1" applyAlignment="1">
      <alignment horizontal="center"/>
    </xf>
    <xf numFmtId="0" fontId="12" fillId="0" borderId="39" xfId="2" applyFont="1" applyBorder="1" applyAlignment="1">
      <alignment horizontal="center"/>
    </xf>
    <xf numFmtId="0" fontId="12" fillId="0" borderId="40" xfId="2" applyFont="1" applyBorder="1" applyAlignment="1">
      <alignment horizontal="center"/>
    </xf>
    <xf numFmtId="0" fontId="12" fillId="0" borderId="62" xfId="2" applyFont="1" applyBorder="1" applyAlignment="1">
      <alignment horizontal="center"/>
    </xf>
    <xf numFmtId="0" fontId="12" fillId="2" borderId="52" xfId="2" applyFont="1" applyFill="1" applyBorder="1" applyAlignment="1" applyProtection="1">
      <alignment horizontal="center" vertical="center"/>
      <protection locked="0"/>
    </xf>
    <xf numFmtId="0" fontId="12" fillId="0" borderId="60" xfId="2" applyFont="1" applyBorder="1"/>
    <xf numFmtId="0" fontId="12" fillId="0" borderId="68" xfId="2" applyFont="1" applyBorder="1"/>
    <xf numFmtId="0" fontId="12" fillId="0" borderId="69" xfId="2" applyFont="1" applyBorder="1"/>
    <xf numFmtId="0" fontId="12" fillId="0" borderId="70" xfId="2" applyFont="1" applyBorder="1"/>
    <xf numFmtId="182" fontId="12" fillId="2" borderId="34" xfId="2" applyNumberFormat="1" applyFont="1" applyFill="1" applyBorder="1" applyAlignment="1" applyProtection="1">
      <alignment horizontal="center" vertical="center"/>
      <protection locked="0"/>
    </xf>
    <xf numFmtId="182" fontId="12" fillId="2" borderId="52" xfId="2" applyNumberFormat="1" applyFont="1" applyFill="1" applyBorder="1" applyAlignment="1" applyProtection="1">
      <alignment horizontal="center" vertical="center"/>
      <protection locked="0"/>
    </xf>
    <xf numFmtId="182" fontId="12" fillId="2" borderId="35" xfId="2" applyNumberFormat="1" applyFont="1" applyFill="1" applyBorder="1" applyAlignment="1" applyProtection="1">
      <alignment horizontal="center" vertical="center"/>
      <protection locked="0"/>
    </xf>
    <xf numFmtId="0" fontId="12" fillId="0" borderId="58" xfId="2" applyFont="1" applyBorder="1" applyAlignment="1">
      <alignment horizontal="center" vertical="center"/>
    </xf>
    <xf numFmtId="0" fontId="12" fillId="0" borderId="71" xfId="2" applyFont="1" applyBorder="1" applyAlignment="1">
      <alignment horizontal="center" vertical="center"/>
    </xf>
    <xf numFmtId="0" fontId="12" fillId="0" borderId="39" xfId="2" applyFont="1" applyBorder="1" applyAlignment="1">
      <alignment horizontal="center" vertical="center" shrinkToFit="1"/>
    </xf>
    <xf numFmtId="2" fontId="12" fillId="0" borderId="39" xfId="2" applyNumberFormat="1" applyFont="1" applyBorder="1" applyAlignment="1">
      <alignment horizontal="center"/>
    </xf>
    <xf numFmtId="0" fontId="12" fillId="0" borderId="20" xfId="2" applyFont="1" applyBorder="1" applyAlignment="1">
      <alignment horizontal="center" vertical="center"/>
    </xf>
    <xf numFmtId="0" fontId="12" fillId="0" borderId="0" xfId="2" applyFont="1" applyAlignment="1">
      <alignment horizontal="center" vertical="center"/>
    </xf>
    <xf numFmtId="0" fontId="12" fillId="0" borderId="27" xfId="2" applyFont="1" applyBorder="1" applyAlignment="1">
      <alignment horizontal="center" vertical="center"/>
    </xf>
    <xf numFmtId="0" fontId="12" fillId="0" borderId="72" xfId="2" applyFont="1" applyBorder="1" applyAlignment="1">
      <alignment horizontal="center" vertical="center"/>
    </xf>
    <xf numFmtId="0" fontId="12" fillId="0" borderId="73" xfId="2" applyFont="1" applyBorder="1" applyAlignment="1">
      <alignment horizontal="center" vertical="center"/>
    </xf>
    <xf numFmtId="0" fontId="12" fillId="0" borderId="74" xfId="2" applyFont="1" applyBorder="1" applyAlignment="1">
      <alignment horizontal="center" vertical="center"/>
    </xf>
    <xf numFmtId="0" fontId="12" fillId="0" borderId="72" xfId="2" applyFont="1" applyBorder="1" applyAlignment="1">
      <alignment horizontal="center" vertical="center" shrinkToFit="1"/>
    </xf>
    <xf numFmtId="0" fontId="12" fillId="0" borderId="73" xfId="2" applyFont="1" applyBorder="1" applyAlignment="1">
      <alignment horizontal="center" vertical="center" shrinkToFit="1"/>
    </xf>
    <xf numFmtId="0" fontId="12" fillId="0" borderId="56" xfId="2" applyFont="1" applyBorder="1" applyAlignment="1">
      <alignment horizontal="center" vertical="center" shrinkToFit="1"/>
    </xf>
    <xf numFmtId="0" fontId="12" fillId="0" borderId="75" xfId="2" applyFont="1" applyBorder="1" applyAlignment="1">
      <alignment horizontal="center" vertical="center" shrinkToFit="1"/>
    </xf>
    <xf numFmtId="0" fontId="12" fillId="0" borderId="20" xfId="2" applyFont="1" applyBorder="1" applyAlignment="1">
      <alignment horizontal="center" vertical="center" shrinkToFit="1"/>
    </xf>
    <xf numFmtId="0" fontId="12" fillId="0" borderId="0" xfId="2" applyFont="1" applyAlignment="1">
      <alignment horizontal="center" vertical="center" shrinkToFit="1"/>
    </xf>
    <xf numFmtId="0" fontId="12" fillId="0" borderId="76" xfId="2" applyFont="1" applyBorder="1" applyAlignment="1">
      <alignment horizontal="center" vertical="center" shrinkToFit="1"/>
    </xf>
    <xf numFmtId="0" fontId="12" fillId="0" borderId="53" xfId="2" applyFont="1" applyBorder="1" applyAlignment="1">
      <alignment horizontal="center" vertical="center" shrinkToFit="1"/>
    </xf>
    <xf numFmtId="0" fontId="12" fillId="0" borderId="20" xfId="2" applyFont="1" applyBorder="1" applyAlignment="1">
      <alignment horizontal="center" vertical="center" shrinkToFit="1"/>
    </xf>
    <xf numFmtId="0" fontId="12" fillId="0" borderId="77" xfId="2" applyFont="1" applyBorder="1"/>
    <xf numFmtId="40" fontId="12" fillId="2" borderId="34" xfId="3" applyNumberFormat="1" applyFont="1" applyFill="1" applyBorder="1" applyAlignment="1" applyProtection="1">
      <alignment horizontal="center" vertical="center"/>
      <protection locked="0"/>
    </xf>
    <xf numFmtId="40" fontId="12" fillId="2" borderId="52" xfId="3" applyNumberFormat="1" applyFont="1" applyFill="1" applyBorder="1" applyAlignment="1" applyProtection="1">
      <alignment horizontal="center" vertical="center"/>
      <protection locked="0"/>
    </xf>
    <xf numFmtId="40" fontId="12" fillId="2" borderId="35" xfId="3" applyNumberFormat="1" applyFont="1" applyFill="1" applyBorder="1" applyAlignment="1" applyProtection="1">
      <alignment horizontal="center" vertical="center"/>
      <protection locked="0"/>
    </xf>
    <xf numFmtId="0" fontId="12" fillId="0" borderId="62" xfId="2" applyFont="1" applyBorder="1" applyAlignment="1">
      <alignment horizontal="center" vertical="center" shrinkToFit="1"/>
    </xf>
    <xf numFmtId="0" fontId="12" fillId="0" borderId="60" xfId="2" applyFont="1" applyBorder="1" applyAlignment="1">
      <alignment horizontal="center" vertical="center" shrinkToFit="1"/>
    </xf>
    <xf numFmtId="0" fontId="12" fillId="0" borderId="78" xfId="2" applyFont="1" applyBorder="1"/>
    <xf numFmtId="0" fontId="12" fillId="4" borderId="39" xfId="2" applyFont="1" applyFill="1" applyBorder="1" applyAlignment="1">
      <alignment vertical="center"/>
    </xf>
    <xf numFmtId="0" fontId="12" fillId="4" borderId="62" xfId="2" applyFont="1" applyFill="1" applyBorder="1"/>
    <xf numFmtId="0" fontId="12" fillId="0" borderId="0" xfId="2" applyFont="1" applyAlignment="1">
      <alignment horizontal="left" vertical="center"/>
    </xf>
    <xf numFmtId="0" fontId="12" fillId="0" borderId="0" xfId="2" applyFont="1" applyAlignment="1">
      <alignment horizontal="right"/>
    </xf>
    <xf numFmtId="0" fontId="12" fillId="0" borderId="79" xfId="2" applyFont="1" applyBorder="1" applyAlignment="1">
      <alignment vertical="center"/>
    </xf>
    <xf numFmtId="0" fontId="12" fillId="0" borderId="80" xfId="2" applyFont="1" applyBorder="1" applyAlignment="1">
      <alignment vertical="center"/>
    </xf>
    <xf numFmtId="0" fontId="12" fillId="0" borderId="80" xfId="2" applyFont="1" applyBorder="1" applyAlignment="1">
      <alignment horizontal="center" vertical="center"/>
    </xf>
    <xf numFmtId="0" fontId="14" fillId="0" borderId="81" xfId="2" applyFont="1" applyBorder="1"/>
    <xf numFmtId="183" fontId="12" fillId="2" borderId="34" xfId="3" applyNumberFormat="1" applyFont="1" applyFill="1" applyBorder="1" applyAlignment="1" applyProtection="1">
      <alignment horizontal="center" vertical="center"/>
      <protection locked="0"/>
    </xf>
    <xf numFmtId="183" fontId="12" fillId="2" borderId="52" xfId="3" applyNumberFormat="1" applyFont="1" applyFill="1" applyBorder="1" applyAlignment="1" applyProtection="1">
      <alignment horizontal="center" vertical="center"/>
      <protection locked="0"/>
    </xf>
    <xf numFmtId="183" fontId="12" fillId="2" borderId="35" xfId="3" applyNumberFormat="1" applyFont="1" applyFill="1" applyBorder="1" applyAlignment="1" applyProtection="1">
      <alignment horizontal="center" vertical="center"/>
      <protection locked="0"/>
    </xf>
    <xf numFmtId="0" fontId="19" fillId="0" borderId="82" xfId="2" applyFont="1" applyBorder="1" applyAlignment="1">
      <alignment vertical="center"/>
    </xf>
    <xf numFmtId="0" fontId="14" fillId="0" borderId="40" xfId="2" applyFont="1" applyBorder="1"/>
    <xf numFmtId="0" fontId="14" fillId="0" borderId="51" xfId="2" applyFont="1" applyBorder="1"/>
    <xf numFmtId="0" fontId="12" fillId="0" borderId="83" xfId="2" applyFont="1" applyBorder="1" applyAlignment="1">
      <alignment vertical="center"/>
    </xf>
    <xf numFmtId="0" fontId="12" fillId="0" borderId="84" xfId="2" applyFont="1" applyBorder="1" applyAlignment="1">
      <alignment vertical="center"/>
    </xf>
    <xf numFmtId="0" fontId="12" fillId="0" borderId="84" xfId="2" applyFont="1" applyBorder="1" applyAlignment="1">
      <alignment horizontal="center" vertical="center"/>
    </xf>
    <xf numFmtId="0" fontId="12" fillId="0" borderId="84" xfId="2" applyFont="1" applyBorder="1"/>
    <xf numFmtId="183" fontId="12" fillId="0" borderId="85" xfId="2" applyNumberFormat="1" applyFont="1" applyBorder="1" applyAlignment="1">
      <alignment horizontal="center" vertical="center"/>
    </xf>
    <xf numFmtId="183" fontId="12" fillId="0" borderId="52" xfId="2" applyNumberFormat="1" applyFont="1" applyBorder="1" applyAlignment="1">
      <alignment horizontal="center" vertical="center"/>
    </xf>
    <xf numFmtId="183" fontId="12" fillId="0" borderId="86" xfId="2" applyNumberFormat="1" applyFont="1" applyBorder="1" applyAlignment="1">
      <alignment horizontal="center" vertical="center"/>
    </xf>
    <xf numFmtId="0" fontId="19" fillId="0" borderId="0" xfId="2" applyFont="1" applyAlignment="1">
      <alignment vertical="center"/>
    </xf>
    <xf numFmtId="0" fontId="12" fillId="0" borderId="0" xfId="2" applyFont="1" applyAlignment="1">
      <alignment horizontal="left"/>
    </xf>
    <xf numFmtId="183" fontId="12" fillId="2" borderId="34" xfId="2" applyNumberFormat="1" applyFont="1" applyFill="1" applyBorder="1" applyAlignment="1" applyProtection="1">
      <alignment horizontal="center" vertical="center"/>
      <protection locked="0"/>
    </xf>
    <xf numFmtId="183" fontId="12" fillId="2" borderId="52" xfId="2" applyNumberFormat="1" applyFont="1" applyFill="1" applyBorder="1" applyAlignment="1" applyProtection="1">
      <alignment horizontal="center" vertical="center"/>
      <protection locked="0"/>
    </xf>
    <xf numFmtId="183" fontId="12" fillId="2" borderId="35" xfId="2" applyNumberFormat="1" applyFont="1" applyFill="1" applyBorder="1" applyAlignment="1" applyProtection="1">
      <alignment horizontal="center" vertical="center"/>
      <protection locked="0"/>
    </xf>
    <xf numFmtId="0" fontId="19" fillId="0" borderId="87" xfId="2" applyFont="1" applyBorder="1" applyAlignment="1">
      <alignment vertical="center"/>
    </xf>
    <xf numFmtId="184" fontId="12" fillId="0" borderId="0" xfId="2" applyNumberFormat="1" applyFont="1" applyAlignment="1">
      <alignment horizontal="left" vertical="center"/>
    </xf>
    <xf numFmtId="0" fontId="12" fillId="0" borderId="88" xfId="2" applyFont="1" applyBorder="1" applyAlignment="1">
      <alignment horizontal="center" vertical="center"/>
    </xf>
    <xf numFmtId="0" fontId="12" fillId="0" borderId="89" xfId="2" applyFont="1" applyBorder="1" applyAlignment="1">
      <alignment horizontal="center" vertical="center"/>
    </xf>
    <xf numFmtId="0" fontId="12" fillId="0" borderId="90" xfId="2" applyFont="1" applyBorder="1" applyAlignment="1">
      <alignment horizontal="center" vertical="center"/>
    </xf>
    <xf numFmtId="184" fontId="19" fillId="0" borderId="0" xfId="2" applyNumberFormat="1" applyFont="1" applyAlignment="1">
      <alignment horizontal="left" vertical="center"/>
    </xf>
    <xf numFmtId="184" fontId="12" fillId="0" borderId="0" xfId="2" applyNumberFormat="1" applyFont="1" applyAlignment="1">
      <alignment horizontal="center" vertical="center"/>
    </xf>
    <xf numFmtId="0" fontId="12" fillId="0" borderId="91" xfId="2" applyFont="1" applyBorder="1" applyAlignment="1">
      <alignment horizontal="center" vertical="center"/>
    </xf>
    <xf numFmtId="0" fontId="12" fillId="0" borderId="92" xfId="2" applyFont="1" applyBorder="1" applyAlignment="1">
      <alignment horizontal="center" vertical="center"/>
    </xf>
    <xf numFmtId="0" fontId="12" fillId="0" borderId="93" xfId="2" applyFont="1" applyBorder="1" applyAlignment="1">
      <alignment horizontal="center" vertical="center"/>
    </xf>
    <xf numFmtId="184" fontId="19" fillId="0" borderId="20" xfId="2" applyNumberFormat="1" applyFont="1" applyBorder="1" applyAlignment="1">
      <alignment horizontal="left" vertical="center"/>
    </xf>
    <xf numFmtId="183" fontId="12" fillId="0" borderId="88" xfId="2" applyNumberFormat="1" applyFont="1" applyBorder="1" applyAlignment="1">
      <alignment horizontal="center" vertical="center"/>
    </xf>
    <xf numFmtId="185" fontId="12" fillId="0" borderId="83" xfId="2" applyNumberFormat="1" applyFont="1" applyBorder="1" applyAlignment="1">
      <alignment horizontal="center" vertical="center"/>
    </xf>
    <xf numFmtId="185" fontId="12" fillId="0" borderId="84" xfId="2" applyNumberFormat="1" applyFont="1" applyBorder="1" applyAlignment="1">
      <alignment horizontal="center" vertical="center"/>
    </xf>
    <xf numFmtId="185" fontId="12" fillId="0" borderId="94" xfId="2" applyNumberFormat="1" applyFont="1" applyBorder="1" applyAlignment="1">
      <alignment horizontal="center" vertical="center"/>
    </xf>
    <xf numFmtId="0" fontId="12" fillId="0" borderId="83" xfId="2" applyFont="1" applyBorder="1" applyAlignment="1">
      <alignment horizontal="center" vertical="center"/>
    </xf>
    <xf numFmtId="0" fontId="12" fillId="0" borderId="94" xfId="2" applyFont="1" applyBorder="1" applyAlignment="1">
      <alignment horizontal="center" vertical="center"/>
    </xf>
    <xf numFmtId="0" fontId="19" fillId="0" borderId="20" xfId="2" applyFont="1" applyBorder="1" applyAlignment="1">
      <alignment vertical="center"/>
    </xf>
    <xf numFmtId="0" fontId="12" fillId="0" borderId="95" xfId="2" applyFont="1" applyBorder="1" applyAlignment="1">
      <alignment horizontal="center" vertical="center"/>
    </xf>
    <xf numFmtId="0" fontId="12" fillId="0" borderId="96" xfId="2" applyFont="1" applyBorder="1" applyAlignment="1">
      <alignment horizontal="center" vertical="center"/>
    </xf>
    <xf numFmtId="0" fontId="12" fillId="0" borderId="68" xfId="2" applyFont="1" applyBorder="1" applyAlignment="1">
      <alignment horizontal="left" vertical="center" wrapText="1"/>
    </xf>
    <xf numFmtId="0" fontId="12" fillId="0" borderId="69" xfId="2" applyFont="1" applyBorder="1" applyAlignment="1">
      <alignment horizontal="left" vertical="center" wrapText="1"/>
    </xf>
    <xf numFmtId="0" fontId="12" fillId="0" borderId="70" xfId="2" applyFont="1" applyBorder="1" applyAlignment="1">
      <alignment horizontal="left" vertical="center" wrapText="1"/>
    </xf>
    <xf numFmtId="0" fontId="12" fillId="2" borderId="97" xfId="2" applyFont="1" applyFill="1" applyBorder="1" applyAlignment="1" applyProtection="1">
      <alignment horizontal="center" vertical="center"/>
      <protection locked="0"/>
    </xf>
    <xf numFmtId="0" fontId="12" fillId="2" borderId="71" xfId="2" applyFont="1" applyFill="1" applyBorder="1" applyAlignment="1" applyProtection="1">
      <alignment horizontal="center" vertical="center"/>
      <protection locked="0"/>
    </xf>
    <xf numFmtId="0" fontId="12" fillId="2" borderId="98" xfId="2" applyFont="1" applyFill="1" applyBorder="1" applyAlignment="1" applyProtection="1">
      <alignment horizontal="center" vertical="center"/>
      <protection locked="0"/>
    </xf>
    <xf numFmtId="0" fontId="19" fillId="0" borderId="87" xfId="2" applyFont="1" applyBorder="1" applyAlignment="1">
      <alignment horizontal="left" vertical="center"/>
    </xf>
    <xf numFmtId="0" fontId="19" fillId="0" borderId="0" xfId="2" applyFont="1" applyAlignment="1">
      <alignment horizontal="left" vertical="center"/>
    </xf>
    <xf numFmtId="184" fontId="12" fillId="0" borderId="0" xfId="2" applyNumberFormat="1" applyFont="1" applyAlignment="1">
      <alignment horizontal="center" vertical="center"/>
    </xf>
    <xf numFmtId="184" fontId="12" fillId="0" borderId="33" xfId="2" applyNumberFormat="1" applyFont="1" applyBorder="1" applyAlignment="1">
      <alignment horizontal="center" vertical="center"/>
    </xf>
    <xf numFmtId="38" fontId="12" fillId="2" borderId="34" xfId="3" applyFont="1" applyFill="1" applyBorder="1" applyAlignment="1" applyProtection="1">
      <alignment horizontal="center" vertical="center" wrapText="1"/>
      <protection locked="0"/>
    </xf>
    <xf numFmtId="38" fontId="12" fillId="2" borderId="52" xfId="3" applyFont="1" applyFill="1" applyBorder="1" applyAlignment="1" applyProtection="1">
      <alignment horizontal="center" vertical="center" wrapText="1"/>
      <protection locked="0"/>
    </xf>
    <xf numFmtId="38" fontId="12" fillId="2" borderId="35" xfId="3" applyFont="1" applyFill="1" applyBorder="1" applyAlignment="1" applyProtection="1">
      <alignment horizontal="center" vertical="center" wrapText="1"/>
      <protection locked="0"/>
    </xf>
    <xf numFmtId="0" fontId="12" fillId="0" borderId="99" xfId="2" applyFont="1" applyBorder="1" applyAlignment="1">
      <alignment horizontal="left" vertical="top" wrapText="1"/>
    </xf>
    <xf numFmtId="0" fontId="12" fillId="0" borderId="100" xfId="2" applyFont="1" applyBorder="1" applyAlignment="1">
      <alignment horizontal="left" vertical="top" wrapText="1"/>
    </xf>
    <xf numFmtId="0" fontId="12" fillId="0" borderId="101" xfId="2" applyFont="1" applyBorder="1" applyAlignment="1">
      <alignment horizontal="left" vertical="top" wrapText="1"/>
    </xf>
    <xf numFmtId="0" fontId="12" fillId="2" borderId="55" xfId="2" applyFont="1" applyFill="1" applyBorder="1" applyAlignment="1" applyProtection="1">
      <alignment horizontal="center" vertical="center"/>
      <protection locked="0"/>
    </xf>
    <xf numFmtId="0" fontId="12" fillId="2" borderId="56" xfId="2" applyFont="1" applyFill="1" applyBorder="1" applyAlignment="1" applyProtection="1">
      <alignment horizontal="center" vertical="center"/>
      <protection locked="0"/>
    </xf>
    <xf numFmtId="0" fontId="12" fillId="2" borderId="57" xfId="2" applyFont="1" applyFill="1" applyBorder="1" applyAlignment="1" applyProtection="1">
      <alignment horizontal="center" vertical="center"/>
      <protection locked="0"/>
    </xf>
    <xf numFmtId="38" fontId="4" fillId="2" borderId="34" xfId="3" applyFont="1" applyFill="1" applyBorder="1" applyAlignment="1" applyProtection="1">
      <alignment horizontal="center" vertical="center" wrapText="1"/>
      <protection locked="0"/>
    </xf>
    <xf numFmtId="38" fontId="4" fillId="2" borderId="52" xfId="3" applyFont="1" applyFill="1" applyBorder="1" applyAlignment="1" applyProtection="1">
      <alignment horizontal="center" vertical="center" wrapText="1"/>
      <protection locked="0"/>
    </xf>
    <xf numFmtId="38" fontId="4" fillId="2" borderId="35" xfId="3" applyFont="1" applyFill="1" applyBorder="1" applyAlignment="1" applyProtection="1">
      <alignment horizontal="center" vertical="center" wrapText="1"/>
      <protection locked="0"/>
    </xf>
    <xf numFmtId="0" fontId="12" fillId="0" borderId="68" xfId="2" applyFont="1" applyBorder="1" applyAlignment="1">
      <alignment horizontal="left" vertical="top" wrapText="1"/>
    </xf>
    <xf numFmtId="0" fontId="12" fillId="0" borderId="69" xfId="2" applyFont="1" applyBorder="1" applyAlignment="1">
      <alignment horizontal="left" vertical="top" wrapText="1"/>
    </xf>
    <xf numFmtId="0" fontId="12" fillId="0" borderId="70" xfId="2" applyFont="1" applyBorder="1" applyAlignment="1">
      <alignment horizontal="left" vertical="top" wrapText="1"/>
    </xf>
    <xf numFmtId="0" fontId="12" fillId="0" borderId="99" xfId="2" applyFont="1" applyBorder="1" applyAlignment="1">
      <alignment horizontal="left" vertical="center" wrapText="1"/>
    </xf>
    <xf numFmtId="0" fontId="12" fillId="0" borderId="100" xfId="2" applyFont="1" applyBorder="1" applyAlignment="1">
      <alignment horizontal="left" vertical="center" wrapText="1"/>
    </xf>
    <xf numFmtId="0" fontId="12" fillId="0" borderId="101" xfId="2" applyFont="1" applyBorder="1" applyAlignment="1">
      <alignment horizontal="left" vertical="center" wrapText="1"/>
    </xf>
    <xf numFmtId="0" fontId="12" fillId="0" borderId="102" xfId="2" applyFont="1" applyBorder="1" applyAlignment="1">
      <alignment vertical="center"/>
    </xf>
    <xf numFmtId="0" fontId="12" fillId="0" borderId="103" xfId="2" applyFont="1" applyBorder="1" applyAlignment="1">
      <alignment vertical="center"/>
    </xf>
    <xf numFmtId="0" fontId="12" fillId="0" borderId="103" xfId="2" applyFont="1" applyBorder="1"/>
    <xf numFmtId="0" fontId="12" fillId="0" borderId="104" xfId="2" applyFont="1" applyBorder="1" applyAlignment="1">
      <alignment horizontal="center" vertical="center"/>
    </xf>
    <xf numFmtId="0" fontId="12" fillId="0" borderId="41" xfId="2" applyFont="1" applyBorder="1" applyAlignment="1">
      <alignment horizontal="center" vertical="center"/>
    </xf>
    <xf numFmtId="0" fontId="12" fillId="0" borderId="59" xfId="2" applyFont="1" applyBorder="1" applyAlignment="1">
      <alignment horizontal="center" vertical="center"/>
    </xf>
    <xf numFmtId="0" fontId="19" fillId="0" borderId="47" xfId="2" applyFont="1" applyBorder="1" applyAlignment="1">
      <alignment vertical="center"/>
    </xf>
    <xf numFmtId="184" fontId="12" fillId="0" borderId="47" xfId="2" applyNumberFormat="1" applyFont="1" applyBorder="1" applyAlignment="1">
      <alignment horizontal="center" vertical="center"/>
    </xf>
    <xf numFmtId="0" fontId="12" fillId="0" borderId="0" xfId="2" applyFont="1" applyAlignment="1">
      <alignment horizontal="center" vertical="center"/>
    </xf>
    <xf numFmtId="0" fontId="15" fillId="4" borderId="50" xfId="2" applyFont="1" applyFill="1" applyBorder="1" applyAlignment="1">
      <alignment vertical="center"/>
    </xf>
    <xf numFmtId="0" fontId="15" fillId="4" borderId="40" xfId="2" applyFont="1" applyFill="1" applyBorder="1" applyAlignment="1">
      <alignment vertical="center"/>
    </xf>
    <xf numFmtId="0" fontId="15" fillId="4" borderId="51" xfId="2" applyFont="1" applyFill="1" applyBorder="1" applyAlignment="1">
      <alignment vertical="center"/>
    </xf>
    <xf numFmtId="0" fontId="15" fillId="0" borderId="20" xfId="2" applyFont="1" applyBorder="1" applyAlignment="1">
      <alignment vertical="center"/>
    </xf>
    <xf numFmtId="0" fontId="12" fillId="0" borderId="37" xfId="2" applyFont="1" applyBorder="1" applyAlignment="1">
      <alignment horizontal="left" vertical="center"/>
    </xf>
    <xf numFmtId="0" fontId="12" fillId="0" borderId="39" xfId="2" applyFont="1" applyBorder="1" applyAlignment="1">
      <alignment horizontal="left" vertical="center"/>
    </xf>
    <xf numFmtId="0" fontId="15" fillId="0" borderId="40" xfId="2" applyFont="1" applyBorder="1" applyAlignment="1">
      <alignment vertical="center"/>
    </xf>
    <xf numFmtId="0" fontId="15" fillId="0" borderId="51" xfId="2" applyFont="1" applyBorder="1" applyAlignment="1">
      <alignment vertical="center"/>
    </xf>
    <xf numFmtId="38" fontId="12" fillId="0" borderId="39" xfId="3" applyFont="1" applyFill="1" applyBorder="1" applyAlignment="1" applyProtection="1">
      <alignment vertical="top" wrapText="1"/>
    </xf>
    <xf numFmtId="38" fontId="12" fillId="0" borderId="39" xfId="3" applyFont="1" applyFill="1" applyBorder="1" applyAlignment="1" applyProtection="1">
      <alignment horizontal="right" vertical="top" wrapText="1"/>
    </xf>
    <xf numFmtId="0" fontId="19" fillId="0" borderId="40" xfId="2" applyFont="1" applyBorder="1" applyAlignment="1">
      <alignment vertical="center"/>
    </xf>
    <xf numFmtId="0" fontId="12" fillId="0" borderId="37" xfId="2" applyFont="1" applyBorder="1" applyAlignment="1">
      <alignment horizontal="left" vertical="top" wrapText="1"/>
    </xf>
    <xf numFmtId="0" fontId="12" fillId="0" borderId="39" xfId="2" applyFont="1" applyBorder="1" applyAlignment="1">
      <alignment horizontal="left" vertical="top"/>
    </xf>
    <xf numFmtId="38" fontId="12" fillId="0" borderId="39" xfId="3" applyFont="1" applyFill="1" applyBorder="1" applyAlignment="1" applyProtection="1">
      <alignment horizontal="right" vertical="center" wrapText="1"/>
    </xf>
    <xf numFmtId="40" fontId="12" fillId="2" borderId="55" xfId="3" applyNumberFormat="1" applyFont="1" applyFill="1" applyBorder="1" applyAlignment="1" applyProtection="1">
      <alignment horizontal="center" vertical="center"/>
      <protection locked="0"/>
    </xf>
    <xf numFmtId="40" fontId="12" fillId="2" borderId="56" xfId="3" applyNumberFormat="1" applyFont="1" applyFill="1" applyBorder="1" applyAlignment="1" applyProtection="1">
      <alignment horizontal="center" vertical="center"/>
      <protection locked="0"/>
    </xf>
    <xf numFmtId="40" fontId="12" fillId="2" borderId="57" xfId="3" applyNumberFormat="1" applyFont="1" applyFill="1" applyBorder="1" applyAlignment="1" applyProtection="1">
      <alignment horizontal="center" vertical="center"/>
      <protection locked="0"/>
    </xf>
    <xf numFmtId="0" fontId="20" fillId="0" borderId="0" xfId="2" applyFont="1" applyAlignment="1">
      <alignment vertical="center"/>
    </xf>
    <xf numFmtId="0" fontId="20" fillId="0" borderId="27" xfId="2" applyFont="1" applyBorder="1" applyAlignment="1">
      <alignment vertical="center"/>
    </xf>
    <xf numFmtId="0" fontId="12" fillId="0" borderId="37" xfId="2" applyFont="1" applyBorder="1" applyAlignment="1">
      <alignment horizontal="left" vertical="top"/>
    </xf>
    <xf numFmtId="0" fontId="12" fillId="0" borderId="39" xfId="2" applyFont="1" applyBorder="1" applyAlignment="1">
      <alignment horizontal="right" vertical="center"/>
    </xf>
    <xf numFmtId="0" fontId="12" fillId="0" borderId="37" xfId="2" applyFont="1" applyBorder="1" applyAlignment="1">
      <alignment horizontal="left" vertical="top"/>
    </xf>
    <xf numFmtId="0" fontId="12" fillId="0" borderId="39" xfId="2" applyFont="1" applyBorder="1" applyAlignment="1">
      <alignment horizontal="left" vertical="top"/>
    </xf>
    <xf numFmtId="0" fontId="12" fillId="0" borderId="39" xfId="2" applyFont="1" applyBorder="1" applyAlignment="1">
      <alignment horizontal="left" vertical="center"/>
    </xf>
    <xf numFmtId="38" fontId="12" fillId="0" borderId="39" xfId="3" applyFont="1" applyFill="1" applyBorder="1" applyAlignment="1" applyProtection="1">
      <alignment horizontal="left" vertical="top" wrapText="1"/>
    </xf>
    <xf numFmtId="40" fontId="12" fillId="0" borderId="85" xfId="3" applyNumberFormat="1" applyFont="1" applyFill="1" applyBorder="1" applyAlignment="1" applyProtection="1">
      <alignment horizontal="center" vertical="center"/>
    </xf>
    <xf numFmtId="40" fontId="12" fillId="0" borderId="52" xfId="3" applyNumberFormat="1" applyFont="1" applyFill="1" applyBorder="1" applyAlignment="1" applyProtection="1">
      <alignment horizontal="center" vertical="center"/>
    </xf>
    <xf numFmtId="40" fontId="12" fillId="0" borderId="86" xfId="3" applyNumberFormat="1" applyFont="1" applyFill="1" applyBorder="1" applyAlignment="1" applyProtection="1">
      <alignment horizontal="center" vertical="center"/>
    </xf>
    <xf numFmtId="0" fontId="19" fillId="0" borderId="0" xfId="2" applyFont="1"/>
    <xf numFmtId="0" fontId="12" fillId="0" borderId="37" xfId="2" applyFont="1" applyBorder="1" applyAlignment="1">
      <alignment horizontal="left"/>
    </xf>
    <xf numFmtId="0" fontId="12" fillId="0" borderId="39" xfId="2" applyFont="1" applyBorder="1" applyAlignment="1">
      <alignment horizontal="left"/>
    </xf>
    <xf numFmtId="0" fontId="12" fillId="0" borderId="40" xfId="2" applyFont="1" applyBorder="1" applyAlignment="1">
      <alignment horizontal="left" vertical="center"/>
    </xf>
    <xf numFmtId="38" fontId="12" fillId="0" borderId="39" xfId="3" applyFont="1" applyFill="1" applyBorder="1" applyAlignment="1" applyProtection="1">
      <alignment horizontal="right" vertical="top" wrapText="1"/>
    </xf>
    <xf numFmtId="40" fontId="12" fillId="0" borderId="104" xfId="3" applyNumberFormat="1" applyFont="1" applyFill="1" applyBorder="1" applyAlignment="1" applyProtection="1">
      <alignment horizontal="center" vertical="center"/>
    </xf>
    <xf numFmtId="40" fontId="12" fillId="0" borderId="41" xfId="3" applyNumberFormat="1" applyFont="1" applyFill="1" applyBorder="1" applyAlignment="1" applyProtection="1">
      <alignment horizontal="center" vertical="center"/>
    </xf>
    <xf numFmtId="40" fontId="12" fillId="0" borderId="59" xfId="3" applyNumberFormat="1" applyFont="1" applyFill="1" applyBorder="1" applyAlignment="1" applyProtection="1">
      <alignment horizontal="center" vertical="center"/>
    </xf>
    <xf numFmtId="0" fontId="12" fillId="0" borderId="37" xfId="2" applyFont="1" applyBorder="1" applyAlignment="1">
      <alignment horizontal="left"/>
    </xf>
    <xf numFmtId="0" fontId="12" fillId="0" borderId="39" xfId="2" applyFont="1" applyBorder="1" applyAlignment="1">
      <alignment horizontal="left"/>
    </xf>
    <xf numFmtId="38" fontId="12" fillId="0" borderId="37" xfId="3" applyFont="1" applyFill="1" applyBorder="1" applyAlignment="1" applyProtection="1">
      <alignment horizontal="center" vertical="center"/>
    </xf>
    <xf numFmtId="38" fontId="12" fillId="0" borderId="39" xfId="3" applyFont="1" applyFill="1" applyBorder="1" applyAlignment="1" applyProtection="1">
      <alignment horizontal="center" vertical="center"/>
    </xf>
    <xf numFmtId="38" fontId="12" fillId="0" borderId="62" xfId="3" applyFont="1" applyFill="1" applyBorder="1" applyAlignment="1" applyProtection="1">
      <alignment horizontal="center" vertical="center"/>
    </xf>
    <xf numFmtId="0" fontId="19" fillId="0" borderId="47" xfId="2" applyFont="1" applyBorder="1"/>
    <xf numFmtId="0" fontId="12" fillId="0" borderId="54" xfId="2" applyFont="1" applyBorder="1" applyAlignment="1">
      <alignment horizontal="left" vertical="center"/>
    </xf>
    <xf numFmtId="0" fontId="14" fillId="0" borderId="100" xfId="2" applyFont="1" applyBorder="1"/>
    <xf numFmtId="0" fontId="14" fillId="0" borderId="62" xfId="2" applyFont="1" applyBorder="1"/>
    <xf numFmtId="0" fontId="12" fillId="0" borderId="40" xfId="2" applyFont="1" applyBorder="1" applyAlignment="1">
      <alignment vertical="center"/>
    </xf>
    <xf numFmtId="0" fontId="12" fillId="0" borderId="105" xfId="2" applyFont="1" applyBorder="1" applyAlignment="1">
      <alignment vertical="center"/>
    </xf>
    <xf numFmtId="0" fontId="12" fillId="2" borderId="34" xfId="2" applyFont="1" applyFill="1" applyBorder="1" applyAlignment="1" applyProtection="1">
      <alignment horizontal="left" vertical="center" shrinkToFit="1"/>
      <protection locked="0"/>
    </xf>
    <xf numFmtId="0" fontId="12" fillId="2" borderId="52" xfId="2" applyFont="1" applyFill="1" applyBorder="1" applyAlignment="1" applyProtection="1">
      <alignment horizontal="left" vertical="center" shrinkToFit="1"/>
      <protection locked="0"/>
    </xf>
    <xf numFmtId="0" fontId="12" fillId="2" borderId="35" xfId="2" applyFont="1" applyFill="1" applyBorder="1" applyAlignment="1" applyProtection="1">
      <alignment horizontal="left" vertical="center" shrinkToFit="1"/>
      <protection locked="0"/>
    </xf>
    <xf numFmtId="0" fontId="12" fillId="0" borderId="33" xfId="2" applyFont="1" applyBorder="1" applyAlignment="1">
      <alignment vertical="center"/>
    </xf>
    <xf numFmtId="0" fontId="12" fillId="0" borderId="55" xfId="2" applyFont="1" applyBorder="1" applyAlignment="1">
      <alignment vertical="center" shrinkToFit="1"/>
    </xf>
    <xf numFmtId="0" fontId="12" fillId="0" borderId="56" xfId="2" applyFont="1" applyBorder="1" applyAlignment="1">
      <alignment vertical="center" shrinkToFit="1"/>
    </xf>
    <xf numFmtId="0" fontId="12" fillId="0" borderId="0" xfId="2" applyFont="1" applyAlignment="1">
      <alignment vertical="center" shrinkToFit="1"/>
    </xf>
    <xf numFmtId="0" fontId="12" fillId="0" borderId="71" xfId="2" applyFont="1" applyBorder="1" applyAlignment="1">
      <alignment vertical="center" shrinkToFit="1"/>
    </xf>
    <xf numFmtId="0" fontId="12" fillId="0" borderId="96" xfId="2" applyFont="1" applyBorder="1" applyAlignment="1">
      <alignment vertical="center" shrinkToFit="1"/>
    </xf>
    <xf numFmtId="0" fontId="12" fillId="0" borderId="50" xfId="2" applyFont="1" applyBorder="1" applyAlignment="1">
      <alignment vertical="center" wrapText="1"/>
    </xf>
    <xf numFmtId="0" fontId="12" fillId="0" borderId="40" xfId="2" applyFont="1" applyBorder="1" applyAlignment="1">
      <alignment vertical="center" wrapText="1"/>
    </xf>
    <xf numFmtId="0" fontId="12" fillId="0" borderId="105" xfId="2" applyFont="1" applyBorder="1" applyAlignment="1">
      <alignment vertical="center" wrapText="1"/>
    </xf>
    <xf numFmtId="0" fontId="12" fillId="0" borderId="87" xfId="2" applyFont="1" applyBorder="1"/>
    <xf numFmtId="0" fontId="12" fillId="0" borderId="37" xfId="2" applyFont="1" applyBorder="1" applyAlignment="1">
      <alignment vertical="center"/>
    </xf>
    <xf numFmtId="0" fontId="12" fillId="0" borderId="39" xfId="2" applyFont="1" applyBorder="1" applyAlignment="1">
      <alignment vertical="center" wrapText="1"/>
    </xf>
    <xf numFmtId="0" fontId="12" fillId="0" borderId="54" xfId="2" applyFont="1" applyBorder="1" applyAlignment="1">
      <alignment vertical="center" wrapText="1"/>
    </xf>
    <xf numFmtId="0" fontId="16" fillId="4" borderId="40" xfId="2" applyFont="1" applyFill="1" applyBorder="1" applyAlignment="1">
      <alignment vertical="center"/>
    </xf>
    <xf numFmtId="0" fontId="15" fillId="0" borderId="37" xfId="2" applyFont="1" applyBorder="1" applyAlignment="1">
      <alignment vertical="center"/>
    </xf>
    <xf numFmtId="0" fontId="12" fillId="0" borderId="39" xfId="2" applyFont="1" applyBorder="1" applyAlignment="1">
      <alignment vertical="center"/>
    </xf>
    <xf numFmtId="0" fontId="12" fillId="0" borderId="40" xfId="2" applyFont="1" applyBorder="1" applyAlignment="1">
      <alignment horizontal="left" vertical="center" wrapText="1"/>
    </xf>
    <xf numFmtId="0" fontId="12" fillId="0" borderId="40" xfId="2" applyFont="1" applyBorder="1" applyAlignment="1">
      <alignment horizontal="center"/>
    </xf>
    <xf numFmtId="0" fontId="12" fillId="0" borderId="39" xfId="2" applyFont="1" applyBorder="1" applyAlignment="1">
      <alignment horizontal="center"/>
    </xf>
    <xf numFmtId="0" fontId="12" fillId="0" borderId="62" xfId="2" applyFont="1" applyBorder="1"/>
    <xf numFmtId="0" fontId="12" fillId="2" borderId="34" xfId="2" applyFont="1" applyFill="1" applyBorder="1" applyAlignment="1" applyProtection="1">
      <alignment horizontal="center" vertical="center" wrapText="1"/>
      <protection locked="0"/>
    </xf>
    <xf numFmtId="0" fontId="12" fillId="2" borderId="52" xfId="2" applyFont="1" applyFill="1" applyBorder="1" applyAlignment="1" applyProtection="1">
      <alignment horizontal="center" vertical="center" wrapText="1"/>
      <protection locked="0"/>
    </xf>
    <xf numFmtId="0" fontId="12" fillId="2" borderId="35" xfId="2" applyFont="1" applyFill="1" applyBorder="1" applyAlignment="1" applyProtection="1">
      <alignment horizontal="center" vertical="center" wrapText="1"/>
      <protection locked="0"/>
    </xf>
    <xf numFmtId="0" fontId="12" fillId="0" borderId="39" xfId="2" applyFont="1" applyBorder="1" applyAlignment="1">
      <alignment horizontal="left" vertical="center" shrinkToFit="1"/>
    </xf>
    <xf numFmtId="0" fontId="12" fillId="0" borderId="62" xfId="2" applyFont="1" applyBorder="1" applyAlignment="1">
      <alignment horizontal="left" vertical="center" shrinkToFit="1"/>
    </xf>
    <xf numFmtId="0" fontId="12" fillId="0" borderId="20" xfId="2" applyFont="1" applyBorder="1" applyAlignment="1">
      <alignment horizontal="left" vertical="center"/>
    </xf>
    <xf numFmtId="0" fontId="12" fillId="0" borderId="0" xfId="2" applyFont="1" applyAlignment="1">
      <alignment horizontal="left" vertical="center"/>
    </xf>
    <xf numFmtId="0" fontId="12" fillId="0" borderId="61"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61" xfId="2" applyFont="1" applyBorder="1" applyAlignment="1">
      <alignment horizontal="center"/>
    </xf>
    <xf numFmtId="0" fontId="12" fillId="0" borderId="25" xfId="2" applyFont="1" applyBorder="1" applyAlignment="1">
      <alignment horizontal="center"/>
    </xf>
    <xf numFmtId="0" fontId="12" fillId="0" borderId="37" xfId="2" applyFont="1" applyBorder="1" applyAlignment="1">
      <alignment horizontal="center"/>
    </xf>
    <xf numFmtId="0" fontId="12" fillId="0" borderId="3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0" xfId="2" applyFont="1" applyAlignment="1" applyProtection="1">
      <alignment vertical="center"/>
      <protection locked="0"/>
    </xf>
    <xf numFmtId="0" fontId="12" fillId="0" borderId="20" xfId="2" applyFont="1" applyBorder="1" applyAlignment="1">
      <alignment horizontal="center" vertical="center"/>
    </xf>
    <xf numFmtId="0" fontId="12" fillId="0" borderId="0" xfId="2" applyFont="1" applyAlignment="1">
      <alignment horizontal="right" vertical="center"/>
    </xf>
    <xf numFmtId="0" fontId="12" fillId="2" borderId="106" xfId="2" applyFont="1" applyFill="1" applyBorder="1" applyAlignment="1" applyProtection="1">
      <alignment horizontal="center" vertical="center" wrapText="1"/>
      <protection locked="0"/>
    </xf>
    <xf numFmtId="0" fontId="12" fillId="2" borderId="107" xfId="2" applyFont="1" applyFill="1" applyBorder="1" applyAlignment="1" applyProtection="1">
      <alignment horizontal="center" vertical="center" wrapText="1"/>
      <protection locked="0"/>
    </xf>
    <xf numFmtId="0" fontId="12" fillId="0" borderId="39" xfId="2" applyFont="1" applyBorder="1" applyAlignment="1">
      <alignment horizontal="left" vertical="center" wrapText="1"/>
    </xf>
    <xf numFmtId="0" fontId="12" fillId="2" borderId="106" xfId="2" applyFont="1" applyFill="1" applyBorder="1" applyAlignment="1" applyProtection="1">
      <alignment horizontal="center"/>
      <protection locked="0"/>
    </xf>
    <xf numFmtId="0" fontId="12" fillId="2" borderId="107" xfId="2" applyFont="1" applyFill="1" applyBorder="1" applyAlignment="1" applyProtection="1">
      <alignment horizontal="center"/>
      <protection locked="0"/>
    </xf>
    <xf numFmtId="0" fontId="12" fillId="2" borderId="108" xfId="2" applyFont="1" applyFill="1" applyBorder="1" applyAlignment="1" applyProtection="1">
      <alignment horizontal="center" vertical="center" wrapText="1"/>
      <protection locked="0"/>
    </xf>
    <xf numFmtId="0" fontId="12" fillId="2" borderId="109" xfId="2" applyFont="1" applyFill="1" applyBorder="1" applyAlignment="1" applyProtection="1">
      <alignment horizontal="center" vertical="center" wrapText="1"/>
      <protection locked="0"/>
    </xf>
    <xf numFmtId="0" fontId="12" fillId="2" borderId="108" xfId="2" applyFont="1" applyFill="1" applyBorder="1" applyAlignment="1" applyProtection="1">
      <alignment horizontal="center"/>
      <protection locked="0"/>
    </xf>
    <xf numFmtId="0" fontId="12" fillId="2" borderId="109" xfId="2" applyFont="1" applyFill="1" applyBorder="1" applyAlignment="1" applyProtection="1">
      <alignment horizontal="center"/>
      <protection locked="0"/>
    </xf>
    <xf numFmtId="0" fontId="12" fillId="2" borderId="110" xfId="2" applyFont="1" applyFill="1" applyBorder="1" applyAlignment="1" applyProtection="1">
      <alignment horizontal="center" vertical="center" wrapText="1"/>
      <protection locked="0"/>
    </xf>
    <xf numFmtId="0" fontId="12" fillId="2" borderId="111" xfId="2" applyFont="1" applyFill="1" applyBorder="1" applyAlignment="1" applyProtection="1">
      <alignment horizontal="center" vertical="center" wrapText="1"/>
      <protection locked="0"/>
    </xf>
    <xf numFmtId="0" fontId="12" fillId="2" borderId="112" xfId="2" applyFont="1" applyFill="1" applyBorder="1" applyAlignment="1" applyProtection="1">
      <alignment horizontal="center"/>
      <protection locked="0"/>
    </xf>
    <xf numFmtId="0" fontId="12" fillId="2" borderId="70" xfId="2" applyFont="1" applyFill="1" applyBorder="1" applyAlignment="1" applyProtection="1">
      <alignment horizontal="center"/>
      <protection locked="0"/>
    </xf>
    <xf numFmtId="0" fontId="12" fillId="0" borderId="113" xfId="2" applyFont="1" applyBorder="1" applyAlignment="1">
      <alignment horizontal="center" vertical="center" wrapText="1"/>
    </xf>
    <xf numFmtId="0" fontId="12" fillId="0" borderId="114" xfId="2" applyFont="1" applyBorder="1" applyAlignment="1">
      <alignment horizontal="center" vertical="center" wrapText="1"/>
    </xf>
    <xf numFmtId="0" fontId="12" fillId="0" borderId="115" xfId="2" applyFont="1" applyBorder="1" applyAlignment="1">
      <alignment horizontal="center" vertical="center" wrapText="1"/>
    </xf>
    <xf numFmtId="0" fontId="12" fillId="0" borderId="104" xfId="2" applyFont="1" applyBorder="1" applyAlignment="1" applyProtection="1">
      <alignment horizontal="center"/>
      <protection locked="0"/>
    </xf>
    <xf numFmtId="0" fontId="12" fillId="0" borderId="59" xfId="2" applyFont="1" applyBorder="1" applyAlignment="1" applyProtection="1">
      <alignment horizontal="center"/>
      <protection locked="0"/>
    </xf>
    <xf numFmtId="0" fontId="12" fillId="0" borderId="51" xfId="2" applyFont="1" applyBorder="1" applyAlignment="1">
      <alignment horizontal="center"/>
    </xf>
    <xf numFmtId="0" fontId="12" fillId="0" borderId="116" xfId="2" applyFont="1" applyBorder="1" applyAlignment="1">
      <alignment horizontal="center" vertical="center" wrapText="1"/>
    </xf>
    <xf numFmtId="0" fontId="12" fillId="0" borderId="117" xfId="2" applyFont="1" applyBorder="1" applyAlignment="1">
      <alignment horizontal="center" vertical="center" wrapText="1"/>
    </xf>
    <xf numFmtId="0" fontId="12" fillId="0" borderId="118"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47" xfId="2" applyFont="1" applyBorder="1" applyAlignment="1">
      <alignment horizontal="left" vertical="center" shrinkToFit="1"/>
    </xf>
    <xf numFmtId="0" fontId="12" fillId="0" borderId="53" xfId="2" applyFont="1" applyBorder="1" applyAlignment="1">
      <alignment horizontal="left" vertical="center" shrinkToFit="1"/>
    </xf>
    <xf numFmtId="0" fontId="12" fillId="0" borderId="0" xfId="2" applyFont="1" applyAlignment="1">
      <alignment horizontal="left" vertical="center" wrapText="1"/>
    </xf>
    <xf numFmtId="0" fontId="12" fillId="0" borderId="0" xfId="2" applyFont="1" applyAlignment="1">
      <alignment horizontal="center"/>
    </xf>
    <xf numFmtId="0" fontId="12" fillId="0" borderId="47" xfId="2" applyFont="1" applyBorder="1" applyAlignment="1">
      <alignment vertical="center"/>
    </xf>
    <xf numFmtId="0" fontId="12" fillId="0" borderId="53" xfId="2" applyFont="1" applyBorder="1" applyAlignment="1">
      <alignment vertical="center"/>
    </xf>
    <xf numFmtId="0" fontId="12" fillId="0" borderId="0" xfId="2" applyFont="1" applyProtection="1">
      <protection locked="0"/>
    </xf>
    <xf numFmtId="0" fontId="15" fillId="3" borderId="0" xfId="2" applyFont="1" applyFill="1"/>
    <xf numFmtId="0" fontId="12" fillId="3" borderId="0" xfId="2" applyFont="1" applyFill="1" applyAlignment="1">
      <alignment horizontal="left" vertical="center"/>
    </xf>
    <xf numFmtId="0" fontId="12" fillId="0" borderId="28" xfId="2" applyFont="1" applyBorder="1" applyAlignment="1">
      <alignment horizontal="right"/>
    </xf>
    <xf numFmtId="0" fontId="12" fillId="0" borderId="119" xfId="2" applyFont="1" applyBorder="1"/>
    <xf numFmtId="0" fontId="15" fillId="0" borderId="119" xfId="2" applyFont="1" applyBorder="1"/>
    <xf numFmtId="0" fontId="15" fillId="5" borderId="37" xfId="2" applyFont="1" applyFill="1" applyBorder="1" applyAlignment="1">
      <alignment vertical="center"/>
    </xf>
    <xf numFmtId="0" fontId="16" fillId="5" borderId="39" xfId="2" applyFont="1" applyFill="1" applyBorder="1" applyAlignment="1">
      <alignment vertical="center"/>
    </xf>
    <xf numFmtId="0" fontId="16" fillId="5" borderId="40" xfId="2" applyFont="1" applyFill="1" applyBorder="1" applyAlignment="1">
      <alignment vertical="center"/>
    </xf>
    <xf numFmtId="0" fontId="12" fillId="5" borderId="47" xfId="2" applyFont="1" applyFill="1" applyBorder="1"/>
    <xf numFmtId="0" fontId="16" fillId="5" borderId="41" xfId="2" applyFont="1" applyFill="1" applyBorder="1" applyAlignment="1">
      <alignment vertical="center"/>
    </xf>
    <xf numFmtId="0" fontId="16" fillId="5" borderId="59" xfId="2" applyFont="1" applyFill="1" applyBorder="1" applyAlignment="1">
      <alignment vertical="center"/>
    </xf>
    <xf numFmtId="0" fontId="12" fillId="0" borderId="60" xfId="2" applyFont="1" applyBorder="1" applyAlignment="1">
      <alignment vertical="center"/>
    </xf>
    <xf numFmtId="0" fontId="12" fillId="0" borderId="47" xfId="2" applyFont="1" applyBorder="1" applyAlignment="1">
      <alignment vertical="center"/>
    </xf>
    <xf numFmtId="0" fontId="12" fillId="0" borderId="77" xfId="2" applyFont="1" applyBorder="1" applyAlignment="1">
      <alignment vertical="center"/>
    </xf>
    <xf numFmtId="0" fontId="12" fillId="0" borderId="0" xfId="2" applyFont="1" applyAlignment="1">
      <alignment horizontal="left" shrinkToFit="1"/>
    </xf>
    <xf numFmtId="0" fontId="12" fillId="0" borderId="0" xfId="2" applyFont="1" applyAlignment="1">
      <alignment shrinkToFit="1"/>
    </xf>
    <xf numFmtId="0" fontId="12" fillId="6" borderId="0" xfId="2" applyFont="1" applyFill="1" applyAlignment="1">
      <alignment horizontal="left" vertical="center"/>
    </xf>
    <xf numFmtId="2" fontId="15" fillId="6" borderId="0" xfId="2" applyNumberFormat="1" applyFont="1" applyFill="1"/>
    <xf numFmtId="0" fontId="12" fillId="6" borderId="0" xfId="2" applyFont="1" applyFill="1" applyAlignment="1">
      <alignment horizontal="left"/>
    </xf>
    <xf numFmtId="2" fontId="12" fillId="2" borderId="34" xfId="2" applyNumberFormat="1" applyFont="1" applyFill="1" applyBorder="1" applyAlignment="1" applyProtection="1">
      <alignment horizontal="center" vertical="top"/>
      <protection locked="0"/>
    </xf>
    <xf numFmtId="2" fontId="12" fillId="2" borderId="52" xfId="2" applyNumberFormat="1" applyFont="1" applyFill="1" applyBorder="1" applyAlignment="1" applyProtection="1">
      <alignment horizontal="center" vertical="top"/>
      <protection locked="0"/>
    </xf>
    <xf numFmtId="2" fontId="12" fillId="2" borderId="35" xfId="2" applyNumberFormat="1" applyFont="1" applyFill="1" applyBorder="1" applyAlignment="1" applyProtection="1">
      <alignment horizontal="center" vertical="top"/>
      <protection locked="0"/>
    </xf>
    <xf numFmtId="2" fontId="12" fillId="0" borderId="0" xfId="2" applyNumberFormat="1" applyFont="1" applyAlignment="1">
      <alignment horizontal="center" vertical="center"/>
    </xf>
    <xf numFmtId="2" fontId="12" fillId="2" borderId="34" xfId="2" applyNumberFormat="1" applyFont="1" applyFill="1" applyBorder="1" applyAlignment="1" applyProtection="1">
      <alignment horizontal="center" vertical="center"/>
      <protection locked="0"/>
    </xf>
    <xf numFmtId="2" fontId="12" fillId="2" borderId="52" xfId="2" applyNumberFormat="1" applyFont="1" applyFill="1" applyBorder="1" applyAlignment="1" applyProtection="1">
      <alignment horizontal="center" vertical="center"/>
      <protection locked="0"/>
    </xf>
    <xf numFmtId="2" fontId="12" fillId="2" borderId="35" xfId="2" applyNumberFormat="1" applyFont="1" applyFill="1" applyBorder="1" applyAlignment="1" applyProtection="1">
      <alignment horizontal="center" vertical="center"/>
      <protection locked="0"/>
    </xf>
    <xf numFmtId="0" fontId="12" fillId="0" borderId="120" xfId="2" applyFont="1" applyBorder="1" applyAlignment="1">
      <alignment horizontal="center" vertical="center" shrinkToFit="1"/>
    </xf>
    <xf numFmtId="0" fontId="12" fillId="0" borderId="37" xfId="2" applyFont="1" applyBorder="1" applyAlignment="1">
      <alignment horizontal="left" vertical="center"/>
    </xf>
    <xf numFmtId="0" fontId="12" fillId="0" borderId="54" xfId="2" applyFont="1" applyBorder="1" applyAlignment="1">
      <alignment vertical="center"/>
    </xf>
    <xf numFmtId="2" fontId="12" fillId="2" borderId="55" xfId="2" applyNumberFormat="1" applyFont="1" applyFill="1" applyBorder="1" applyAlignment="1" applyProtection="1">
      <alignment horizontal="center" vertical="top"/>
      <protection locked="0"/>
    </xf>
    <xf numFmtId="2" fontId="12" fillId="2" borderId="56" xfId="2" applyNumberFormat="1" applyFont="1" applyFill="1" applyBorder="1" applyAlignment="1" applyProtection="1">
      <alignment horizontal="center" vertical="top"/>
      <protection locked="0"/>
    </xf>
    <xf numFmtId="2" fontId="12" fillId="2" borderId="57" xfId="2" applyNumberFormat="1" applyFont="1" applyFill="1" applyBorder="1" applyAlignment="1" applyProtection="1">
      <alignment horizontal="center" vertical="top"/>
      <protection locked="0"/>
    </xf>
    <xf numFmtId="0" fontId="12" fillId="0" borderId="120" xfId="2" applyFont="1" applyBorder="1" applyAlignment="1">
      <alignment horizontal="center"/>
    </xf>
    <xf numFmtId="0" fontId="12" fillId="0" borderId="62" xfId="2" applyFont="1" applyBorder="1" applyAlignment="1">
      <alignment horizontal="center"/>
    </xf>
    <xf numFmtId="0" fontId="12" fillId="0" borderId="121" xfId="2" applyFont="1" applyBorder="1" applyAlignment="1">
      <alignment vertical="center"/>
    </xf>
    <xf numFmtId="0" fontId="12" fillId="0" borderId="0" xfId="2" quotePrefix="1" applyFont="1" applyAlignment="1">
      <alignment horizontal="left" vertical="center"/>
    </xf>
    <xf numFmtId="0" fontId="12" fillId="5" borderId="39" xfId="2" applyFont="1" applyFill="1" applyBorder="1"/>
    <xf numFmtId="0" fontId="16" fillId="5" borderId="62" xfId="2" applyFont="1" applyFill="1" applyBorder="1" applyAlignment="1">
      <alignment vertical="center"/>
    </xf>
    <xf numFmtId="0" fontId="12" fillId="0" borderId="97" xfId="2" applyFont="1" applyBorder="1"/>
    <xf numFmtId="0" fontId="15" fillId="0" borderId="98" xfId="2" applyFont="1" applyBorder="1" applyAlignment="1">
      <alignment horizontal="left" vertical="center"/>
    </xf>
    <xf numFmtId="2" fontId="12" fillId="0" borderId="0" xfId="2" applyNumberFormat="1" applyFont="1"/>
    <xf numFmtId="0" fontId="12" fillId="0" borderId="87" xfId="2" applyFont="1" applyBorder="1" applyAlignment="1">
      <alignment horizontal="center"/>
    </xf>
    <xf numFmtId="0" fontId="12" fillId="0" borderId="33" xfId="2" applyFont="1" applyBorder="1" applyAlignment="1">
      <alignment horizontal="left" vertical="center"/>
    </xf>
    <xf numFmtId="0" fontId="12" fillId="0" borderId="27" xfId="2" applyFont="1" applyBorder="1" applyAlignment="1">
      <alignment shrinkToFit="1"/>
    </xf>
    <xf numFmtId="2" fontId="12" fillId="2" borderId="58" xfId="2" applyNumberFormat="1" applyFont="1" applyFill="1" applyBorder="1" applyAlignment="1" applyProtection="1">
      <alignment horizontal="center" vertical="center"/>
      <protection locked="0"/>
    </xf>
    <xf numFmtId="2" fontId="12" fillId="2" borderId="41" xfId="2" applyNumberFormat="1" applyFont="1" applyFill="1" applyBorder="1" applyAlignment="1" applyProtection="1">
      <alignment horizontal="center" vertical="center"/>
      <protection locked="0"/>
    </xf>
    <xf numFmtId="2" fontId="12" fillId="2" borderId="122" xfId="2" applyNumberFormat="1" applyFont="1" applyFill="1" applyBorder="1" applyAlignment="1" applyProtection="1">
      <alignment horizontal="center" vertical="center"/>
      <protection locked="0"/>
    </xf>
    <xf numFmtId="0" fontId="12" fillId="0" borderId="0" xfId="2" applyFont="1" applyAlignment="1">
      <alignment horizontal="center" shrinkToFit="1"/>
    </xf>
    <xf numFmtId="0" fontId="12" fillId="0" borderId="77" xfId="2" applyFont="1" applyBorder="1" applyAlignment="1">
      <alignment vertical="center"/>
    </xf>
    <xf numFmtId="2" fontId="12" fillId="2" borderId="123" xfId="2" applyNumberFormat="1" applyFont="1" applyFill="1" applyBorder="1" applyAlignment="1" applyProtection="1">
      <alignment horizontal="center" vertical="center"/>
      <protection locked="0"/>
    </xf>
    <xf numFmtId="2" fontId="12" fillId="2" borderId="73" xfId="2" applyNumberFormat="1" applyFont="1" applyFill="1" applyBorder="1" applyAlignment="1" applyProtection="1">
      <alignment horizontal="center" vertical="center"/>
      <protection locked="0"/>
    </xf>
    <xf numFmtId="2" fontId="12" fillId="2" borderId="124" xfId="2" applyNumberFormat="1" applyFont="1" applyFill="1" applyBorder="1" applyAlignment="1" applyProtection="1">
      <alignment horizontal="center" vertical="center"/>
      <protection locked="0"/>
    </xf>
    <xf numFmtId="0" fontId="12" fillId="0" borderId="47" xfId="2" applyFont="1" applyBorder="1" applyAlignment="1">
      <alignment horizontal="center" shrinkToFit="1"/>
    </xf>
    <xf numFmtId="0" fontId="12" fillId="2" borderId="34" xfId="2" applyFont="1" applyFill="1" applyBorder="1" applyAlignment="1">
      <alignment horizontal="center" vertical="center"/>
    </xf>
    <xf numFmtId="0" fontId="12" fillId="2" borderId="52" xfId="2" applyFont="1" applyFill="1" applyBorder="1" applyAlignment="1">
      <alignment horizontal="center" vertical="center"/>
    </xf>
    <xf numFmtId="0" fontId="12" fillId="2" borderId="35" xfId="2" applyFont="1" applyFill="1" applyBorder="1" applyAlignment="1">
      <alignment horizontal="center" vertical="center"/>
    </xf>
    <xf numFmtId="0" fontId="12" fillId="0" borderId="125" xfId="2" applyFont="1" applyBorder="1" applyAlignment="1">
      <alignment horizontal="center"/>
    </xf>
    <xf numFmtId="0" fontId="12" fillId="0" borderId="77" xfId="2" applyFont="1" applyBorder="1" applyAlignment="1">
      <alignment horizontal="left" vertical="center"/>
    </xf>
    <xf numFmtId="0" fontId="12" fillId="5" borderId="39" xfId="2" applyFont="1" applyFill="1" applyBorder="1" applyAlignment="1">
      <alignment vertical="center"/>
    </xf>
    <xf numFmtId="0" fontId="12" fillId="5" borderId="40" xfId="2" applyFont="1" applyFill="1" applyBorder="1"/>
    <xf numFmtId="0" fontId="12" fillId="5" borderId="62" xfId="2" applyFont="1" applyFill="1" applyBorder="1"/>
    <xf numFmtId="0" fontId="15" fillId="5" borderId="50" xfId="2" applyFont="1" applyFill="1" applyBorder="1" applyAlignment="1">
      <alignment vertical="center"/>
    </xf>
    <xf numFmtId="0" fontId="15" fillId="5" borderId="40" xfId="2" applyFont="1" applyFill="1" applyBorder="1" applyAlignment="1">
      <alignment vertical="center"/>
    </xf>
    <xf numFmtId="4" fontId="12" fillId="2" borderId="34" xfId="2" applyNumberFormat="1" applyFont="1" applyFill="1" applyBorder="1" applyAlignment="1" applyProtection="1">
      <alignment horizontal="center" vertical="center"/>
      <protection locked="0"/>
    </xf>
    <xf numFmtId="4" fontId="12" fillId="2" borderId="52" xfId="2" applyNumberFormat="1" applyFont="1" applyFill="1" applyBorder="1" applyAlignment="1" applyProtection="1">
      <alignment horizontal="center" vertical="center"/>
      <protection locked="0"/>
    </xf>
    <xf numFmtId="4" fontId="12" fillId="2" borderId="35" xfId="2" applyNumberFormat="1" applyFont="1" applyFill="1" applyBorder="1" applyAlignment="1" applyProtection="1">
      <alignment horizontal="center" vertical="center"/>
      <protection locked="0"/>
    </xf>
    <xf numFmtId="4" fontId="12" fillId="2" borderId="55" xfId="2" applyNumberFormat="1" applyFont="1" applyFill="1" applyBorder="1" applyAlignment="1" applyProtection="1">
      <alignment horizontal="center" vertical="center"/>
      <protection locked="0"/>
    </xf>
    <xf numFmtId="4" fontId="12" fillId="2" borderId="56" xfId="2" applyNumberFormat="1" applyFont="1" applyFill="1" applyBorder="1" applyAlignment="1" applyProtection="1">
      <alignment horizontal="center" vertical="center"/>
      <protection locked="0"/>
    </xf>
    <xf numFmtId="4" fontId="12" fillId="2" borderId="57" xfId="2" applyNumberFormat="1" applyFont="1" applyFill="1" applyBorder="1" applyAlignment="1" applyProtection="1">
      <alignment horizontal="center" vertical="center"/>
      <protection locked="0"/>
    </xf>
    <xf numFmtId="4" fontId="12" fillId="0" borderId="85" xfId="2" applyNumberFormat="1" applyFont="1" applyBorder="1" applyAlignment="1">
      <alignment horizontal="center" vertical="center"/>
    </xf>
    <xf numFmtId="4" fontId="12" fillId="0" borderId="52" xfId="2" applyNumberFormat="1" applyFont="1" applyBorder="1" applyAlignment="1">
      <alignment horizontal="center" vertical="center"/>
    </xf>
    <xf numFmtId="4" fontId="12" fillId="0" borderId="86" xfId="2" applyNumberFormat="1" applyFont="1" applyBorder="1" applyAlignment="1">
      <alignment horizontal="center" vertical="center"/>
    </xf>
    <xf numFmtId="4" fontId="12" fillId="0" borderId="104" xfId="2" applyNumberFormat="1" applyFont="1" applyBorder="1" applyAlignment="1">
      <alignment horizontal="center" vertical="center"/>
    </xf>
    <xf numFmtId="4" fontId="12" fillId="0" borderId="41" xfId="2" applyNumberFormat="1" applyFont="1" applyBorder="1" applyAlignment="1">
      <alignment horizontal="center" vertical="center"/>
    </xf>
    <xf numFmtId="4" fontId="12" fillId="0" borderId="59" xfId="2" applyNumberFormat="1" applyFont="1" applyBorder="1" applyAlignment="1">
      <alignment horizontal="center" vertical="center"/>
    </xf>
    <xf numFmtId="0" fontId="12" fillId="0" borderId="37" xfId="2" applyFont="1" applyBorder="1" applyAlignment="1">
      <alignment horizontal="center" vertical="center"/>
    </xf>
    <xf numFmtId="0" fontId="12" fillId="0" borderId="39" xfId="2" applyFont="1" applyBorder="1" applyAlignment="1">
      <alignment horizontal="center" vertical="center"/>
    </xf>
    <xf numFmtId="0" fontId="12" fillId="0" borderId="62" xfId="2" applyFont="1" applyBorder="1" applyAlignment="1">
      <alignment horizontal="center" vertical="center"/>
    </xf>
    <xf numFmtId="0" fontId="12" fillId="0" borderId="104" xfId="2" applyFont="1" applyBorder="1" applyAlignment="1">
      <alignment horizontal="center"/>
    </xf>
    <xf numFmtId="0" fontId="12" fillId="0" borderId="59" xfId="2" applyFont="1" applyBorder="1" applyAlignment="1">
      <alignment horizontal="center"/>
    </xf>
    <xf numFmtId="0" fontId="15" fillId="0" borderId="0" xfId="2" applyFont="1" applyAlignment="1">
      <alignment vertical="center"/>
    </xf>
    <xf numFmtId="0" fontId="12" fillId="0" borderId="25" xfId="2" applyFont="1" applyBorder="1" applyAlignment="1">
      <alignment horizontal="distributed" vertical="center"/>
    </xf>
    <xf numFmtId="0" fontId="12" fillId="0" borderId="37" xfId="2" applyFont="1" applyBorder="1" applyAlignment="1">
      <alignment horizontal="distributed" vertical="center"/>
    </xf>
    <xf numFmtId="0" fontId="15" fillId="2" borderId="126" xfId="2" applyFont="1" applyFill="1" applyBorder="1" applyAlignment="1" applyProtection="1">
      <alignment horizontal="center" vertical="center"/>
      <protection locked="0"/>
    </xf>
    <xf numFmtId="0" fontId="15" fillId="2" borderId="127" xfId="2" applyFont="1" applyFill="1" applyBorder="1" applyAlignment="1" applyProtection="1">
      <alignment horizontal="center" vertical="center"/>
      <protection locked="0"/>
    </xf>
    <xf numFmtId="0" fontId="15" fillId="2" borderId="128" xfId="2" applyFont="1" applyFill="1" applyBorder="1" applyAlignment="1" applyProtection="1">
      <alignment horizontal="center" vertical="center"/>
      <protection locked="0"/>
    </xf>
    <xf numFmtId="0" fontId="12" fillId="0" borderId="25" xfId="2" applyFont="1" applyBorder="1" applyAlignment="1">
      <alignment horizontal="left" vertical="center" wrapText="1"/>
    </xf>
    <xf numFmtId="0" fontId="12" fillId="0" borderId="63" xfId="2" applyFont="1" applyBorder="1" applyAlignment="1">
      <alignment horizontal="left" vertical="center" wrapText="1"/>
    </xf>
    <xf numFmtId="0" fontId="12" fillId="0" borderId="60" xfId="2" applyFont="1" applyBorder="1" applyAlignment="1">
      <alignment horizontal="left" vertical="center" wrapText="1"/>
    </xf>
    <xf numFmtId="0" fontId="12" fillId="2" borderId="129" xfId="2" applyFont="1" applyFill="1" applyBorder="1" applyAlignment="1" applyProtection="1">
      <alignment horizontal="center" vertical="center" wrapText="1"/>
      <protection locked="0"/>
    </xf>
    <xf numFmtId="0" fontId="12" fillId="0" borderId="63" xfId="2" applyFont="1" applyBorder="1" applyAlignment="1">
      <alignment horizontal="center" vertical="center" wrapText="1"/>
    </xf>
    <xf numFmtId="0" fontId="12" fillId="0" borderId="37" xfId="2" applyFont="1" applyBorder="1" applyAlignment="1">
      <alignment horizontal="left" vertical="center" wrapText="1"/>
    </xf>
    <xf numFmtId="0" fontId="12" fillId="2" borderId="130" xfId="2" applyFont="1" applyFill="1" applyBorder="1" applyAlignment="1" applyProtection="1">
      <alignment horizontal="center" vertical="center" wrapText="1"/>
      <protection locked="0"/>
    </xf>
    <xf numFmtId="0" fontId="12" fillId="0" borderId="48" xfId="2" applyFont="1" applyBorder="1" applyAlignment="1">
      <alignment horizontal="left" vertical="center" wrapText="1"/>
    </xf>
    <xf numFmtId="0" fontId="15" fillId="0" borderId="63" xfId="2" applyFont="1" applyBorder="1" applyAlignment="1">
      <alignment horizontal="center" vertical="center" wrapText="1"/>
    </xf>
    <xf numFmtId="0" fontId="12" fillId="0" borderId="48" xfId="2" applyFont="1" applyBorder="1" applyAlignment="1">
      <alignment horizontal="center" vertical="center" wrapText="1"/>
    </xf>
    <xf numFmtId="0" fontId="15" fillId="0" borderId="25" xfId="2" applyFont="1" applyBorder="1" applyAlignment="1">
      <alignment horizontal="center" vertical="center" wrapText="1"/>
    </xf>
    <xf numFmtId="0" fontId="12" fillId="0" borderId="61" xfId="2" applyFont="1" applyBorder="1" applyAlignment="1">
      <alignment horizontal="left" vertical="center" wrapText="1"/>
    </xf>
    <xf numFmtId="0" fontId="12" fillId="0" borderId="50" xfId="2" applyFont="1" applyBorder="1" applyAlignment="1">
      <alignment horizontal="left" vertical="center" wrapText="1"/>
    </xf>
    <xf numFmtId="0" fontId="12" fillId="0" borderId="48" xfId="2" applyFont="1" applyBorder="1" applyAlignment="1">
      <alignment vertical="center"/>
    </xf>
    <xf numFmtId="0" fontId="12" fillId="0" borderId="131" xfId="2" applyFont="1" applyBorder="1" applyAlignment="1">
      <alignment horizontal="left" vertical="center" wrapText="1"/>
    </xf>
    <xf numFmtId="0" fontId="12" fillId="0" borderId="83" xfId="2" applyFont="1" applyBorder="1" applyAlignment="1">
      <alignment horizontal="left" vertical="center" wrapText="1"/>
    </xf>
    <xf numFmtId="0" fontId="12" fillId="2" borderId="32" xfId="2" applyFont="1" applyFill="1" applyBorder="1" applyAlignment="1" applyProtection="1">
      <alignment horizontal="center" vertical="center" wrapText="1"/>
      <protection locked="0"/>
    </xf>
    <xf numFmtId="0" fontId="12" fillId="0" borderId="0" xfId="2" applyFont="1" applyAlignment="1">
      <alignment horizontal="left" vertical="top"/>
    </xf>
    <xf numFmtId="0" fontId="12" fillId="0" borderId="63" xfId="2" applyFont="1" applyBorder="1" applyAlignment="1">
      <alignment vertical="center"/>
    </xf>
    <xf numFmtId="0" fontId="12" fillId="2" borderId="49" xfId="2" applyFont="1" applyFill="1" applyBorder="1" applyAlignment="1" applyProtection="1">
      <alignment horizontal="center" vertical="center" wrapText="1"/>
      <protection locked="0"/>
    </xf>
    <xf numFmtId="0" fontId="15" fillId="0" borderId="0" xfId="2" applyFont="1" applyAlignment="1">
      <alignment horizontal="center" vertical="center" wrapText="1"/>
    </xf>
    <xf numFmtId="0" fontId="12" fillId="0" borderId="0" xfId="2" applyFont="1" applyAlignment="1">
      <alignment horizontal="left" vertical="center" wrapText="1"/>
    </xf>
    <xf numFmtId="0" fontId="12" fillId="0" borderId="0" xfId="2" applyFont="1" applyAlignment="1">
      <alignment horizontal="center" vertical="center" wrapText="1"/>
    </xf>
    <xf numFmtId="0" fontId="12" fillId="0" borderId="43" xfId="2" applyFont="1" applyBorder="1" applyAlignment="1">
      <alignment horizontal="center" wrapText="1"/>
    </xf>
    <xf numFmtId="0" fontId="19" fillId="0" borderId="71" xfId="2" applyFont="1" applyBorder="1"/>
    <xf numFmtId="49" fontId="19" fillId="0" borderId="71" xfId="2" applyNumberFormat="1" applyFont="1" applyBorder="1"/>
    <xf numFmtId="0" fontId="19" fillId="7" borderId="71" xfId="2" applyFont="1" applyFill="1" applyBorder="1" applyAlignment="1">
      <alignment horizontal="center" vertical="center"/>
    </xf>
    <xf numFmtId="0" fontId="19" fillId="0" borderId="71" xfId="2" applyFont="1" applyBorder="1" applyAlignment="1">
      <alignment vertical="center"/>
    </xf>
    <xf numFmtId="0" fontId="19" fillId="0" borderId="71" xfId="2" applyFont="1" applyBorder="1" applyAlignment="1">
      <alignment shrinkToFit="1"/>
    </xf>
    <xf numFmtId="0" fontId="22" fillId="0" borderId="71" xfId="2" applyFont="1" applyBorder="1" applyAlignment="1">
      <alignment horizontal="right"/>
    </xf>
    <xf numFmtId="0" fontId="22" fillId="0" borderId="71" xfId="2" applyFont="1" applyBorder="1"/>
    <xf numFmtId="0" fontId="15" fillId="0" borderId="97" xfId="2" applyFont="1" applyBorder="1" applyAlignment="1">
      <alignment horizontal="center" vertical="center"/>
    </xf>
    <xf numFmtId="0" fontId="15" fillId="0" borderId="98" xfId="2" applyFont="1" applyBorder="1" applyAlignment="1">
      <alignment horizontal="center" vertical="center"/>
    </xf>
    <xf numFmtId="0" fontId="12" fillId="0" borderId="49" xfId="2" applyFont="1" applyBorder="1" applyAlignment="1">
      <alignment horizontal="center" wrapText="1"/>
    </xf>
    <xf numFmtId="0" fontId="19" fillId="0" borderId="56" xfId="2" applyFont="1" applyBorder="1"/>
    <xf numFmtId="0" fontId="22" fillId="8" borderId="56" xfId="2" applyFont="1" applyFill="1" applyBorder="1" applyAlignment="1">
      <alignment horizontal="center" vertical="center"/>
    </xf>
    <xf numFmtId="0" fontId="19" fillId="0" borderId="56" xfId="2" applyFont="1" applyBorder="1" applyAlignment="1">
      <alignment horizontal="right" vertical="center"/>
    </xf>
    <xf numFmtId="0" fontId="22" fillId="0" borderId="56" xfId="2" applyFont="1" applyBorder="1" applyAlignment="1">
      <alignment horizontal="center" shrinkToFit="1"/>
    </xf>
    <xf numFmtId="0" fontId="19" fillId="0" borderId="56" xfId="2" applyFont="1" applyBorder="1" applyAlignment="1">
      <alignment shrinkToFit="1"/>
    </xf>
    <xf numFmtId="0" fontId="22" fillId="0" borderId="56" xfId="2" applyFont="1" applyBorder="1"/>
    <xf numFmtId="0" fontId="15" fillId="0" borderId="55" xfId="2" applyFont="1" applyBorder="1" applyAlignment="1">
      <alignment horizontal="center" vertical="center"/>
    </xf>
    <xf numFmtId="0" fontId="15" fillId="0" borderId="57" xfId="2" applyFont="1" applyBorder="1" applyAlignment="1">
      <alignment horizontal="center" vertical="center"/>
    </xf>
    <xf numFmtId="49" fontId="12" fillId="0" borderId="0" xfId="2" applyNumberFormat="1" applyFont="1"/>
    <xf numFmtId="0" fontId="12" fillId="7" borderId="0" xfId="2" applyFont="1" applyFill="1" applyAlignment="1">
      <alignment horizontal="center" vertical="center"/>
    </xf>
    <xf numFmtId="0" fontId="12" fillId="0" borderId="43" xfId="2" applyFont="1" applyBorder="1" applyAlignment="1">
      <alignment horizontal="center" vertical="center" wrapText="1"/>
    </xf>
    <xf numFmtId="0" fontId="19" fillId="0" borderId="71" xfId="2" applyFont="1" applyBorder="1" applyAlignment="1">
      <alignment horizontal="right"/>
    </xf>
    <xf numFmtId="0" fontId="15" fillId="0" borderId="97" xfId="2" applyFont="1" applyBorder="1" applyAlignment="1">
      <alignment horizontal="center" vertical="center" shrinkToFit="1"/>
    </xf>
    <xf numFmtId="0" fontId="15" fillId="0" borderId="98" xfId="2" applyFont="1" applyBorder="1" applyAlignment="1">
      <alignment horizontal="center" vertical="center" shrinkToFit="1"/>
    </xf>
    <xf numFmtId="0" fontId="12" fillId="0" borderId="45" xfId="2" applyFont="1" applyBorder="1" applyAlignment="1">
      <alignment horizontal="center" vertical="center"/>
    </xf>
    <xf numFmtId="0" fontId="19" fillId="7" borderId="0" xfId="2" applyFont="1" applyFill="1" applyAlignment="1">
      <alignment horizontal="right"/>
    </xf>
    <xf numFmtId="0" fontId="22" fillId="8" borderId="0" xfId="2" applyFont="1" applyFill="1" applyAlignment="1">
      <alignment horizontal="center"/>
    </xf>
    <xf numFmtId="0" fontId="22" fillId="0" borderId="0" xfId="2" applyFont="1" applyAlignment="1">
      <alignment horizontal="left"/>
    </xf>
    <xf numFmtId="0" fontId="22" fillId="0" borderId="0" xfId="2" applyFont="1"/>
    <xf numFmtId="0" fontId="22" fillId="8" borderId="0" xfId="2" applyFont="1" applyFill="1" applyAlignment="1">
      <alignment horizontal="center" vertical="center"/>
    </xf>
    <xf numFmtId="0" fontId="22" fillId="0" borderId="0" xfId="2" applyFont="1" applyAlignment="1">
      <alignment horizontal="right"/>
    </xf>
    <xf numFmtId="0" fontId="15" fillId="0" borderId="87" xfId="2" applyFont="1" applyBorder="1" applyAlignment="1">
      <alignment horizontal="center" vertical="center" shrinkToFit="1"/>
    </xf>
    <xf numFmtId="0" fontId="15" fillId="0" borderId="33" xfId="2" applyFont="1" applyBorder="1" applyAlignment="1">
      <alignment horizontal="center" vertical="center" shrinkToFit="1"/>
    </xf>
    <xf numFmtId="0" fontId="12" fillId="0" borderId="49" xfId="2" applyFont="1" applyBorder="1" applyAlignment="1">
      <alignment horizontal="center" vertical="center"/>
    </xf>
    <xf numFmtId="0" fontId="22" fillId="8" borderId="56" xfId="2" applyFont="1" applyFill="1" applyBorder="1" applyAlignment="1">
      <alignment horizontal="center"/>
    </xf>
    <xf numFmtId="0" fontId="19" fillId="0" borderId="56" xfId="2" applyFont="1" applyBorder="1" applyAlignment="1">
      <alignment vertical="center" shrinkToFit="1"/>
    </xf>
    <xf numFmtId="0" fontId="15" fillId="0" borderId="55" xfId="2" applyFont="1" applyBorder="1" applyAlignment="1">
      <alignment horizontal="center" vertical="center" shrinkToFit="1"/>
    </xf>
    <xf numFmtId="0" fontId="15" fillId="0" borderId="57" xfId="2" applyFont="1" applyBorder="1" applyAlignment="1">
      <alignment horizontal="center" vertical="center" shrinkToFit="1"/>
    </xf>
    <xf numFmtId="0" fontId="12" fillId="0" borderId="0" xfId="2" applyFont="1" applyAlignment="1" applyProtection="1">
      <alignment horizontal="center" vertical="center"/>
      <protection locked="0"/>
    </xf>
    <xf numFmtId="0" fontId="15" fillId="5" borderId="51" xfId="2" applyFont="1" applyFill="1" applyBorder="1" applyAlignment="1">
      <alignment vertical="center"/>
    </xf>
    <xf numFmtId="0" fontId="12" fillId="0" borderId="132" xfId="2" applyFont="1" applyBorder="1" applyAlignment="1">
      <alignment horizontal="left" vertical="center" wrapText="1"/>
    </xf>
    <xf numFmtId="0" fontId="12" fillId="0" borderId="133" xfId="2" applyFont="1" applyBorder="1" applyAlignment="1">
      <alignment horizontal="left" vertical="center" wrapText="1"/>
    </xf>
    <xf numFmtId="0" fontId="23" fillId="0" borderId="0" xfId="1" applyFont="1" applyAlignment="1">
      <alignment horizontal="center" vertical="center" shrinkToFit="1"/>
    </xf>
    <xf numFmtId="0" fontId="12" fillId="0" borderId="0" xfId="1" applyFont="1">
      <alignment vertical="center"/>
    </xf>
    <xf numFmtId="0" fontId="14" fillId="0" borderId="0" xfId="1" applyFont="1" applyAlignment="1"/>
    <xf numFmtId="0" fontId="14" fillId="0" borderId="0" xfId="1" applyFont="1">
      <alignment vertical="center"/>
    </xf>
    <xf numFmtId="0" fontId="12" fillId="0" borderId="1" xfId="1" applyFont="1" applyBorder="1" applyAlignment="1">
      <alignment horizontal="center" vertical="center" textRotation="255" shrinkToFit="1"/>
    </xf>
    <xf numFmtId="0" fontId="12" fillId="0" borderId="2" xfId="1" applyFont="1" applyBorder="1" applyAlignment="1">
      <alignment horizontal="distributed" vertical="center" wrapText="1"/>
    </xf>
    <xf numFmtId="49" fontId="12" fillId="2" borderId="1" xfId="1" applyNumberFormat="1" applyFont="1" applyFill="1" applyBorder="1" applyAlignment="1" applyProtection="1">
      <alignment vertical="center" wrapText="1"/>
      <protection locked="0"/>
    </xf>
    <xf numFmtId="49" fontId="12" fillId="0" borderId="2" xfId="1" applyNumberFormat="1" applyFont="1" applyBorder="1" applyAlignment="1">
      <alignment horizontal="right" vertical="center" wrapText="1"/>
    </xf>
    <xf numFmtId="49" fontId="12" fillId="2" borderId="3" xfId="1" applyNumberFormat="1" applyFont="1" applyFill="1" applyBorder="1" applyAlignment="1" applyProtection="1">
      <alignment horizontal="left" vertical="center" wrapText="1"/>
      <protection locked="0"/>
    </xf>
    <xf numFmtId="0" fontId="12" fillId="0" borderId="1" xfId="1" applyFont="1" applyBorder="1" applyAlignment="1">
      <alignment horizontal="center" vertical="center" textRotation="255" wrapText="1"/>
    </xf>
    <xf numFmtId="49" fontId="12" fillId="2" borderId="4" xfId="1" applyNumberFormat="1" applyFont="1" applyFill="1" applyBorder="1" applyAlignment="1" applyProtection="1">
      <alignment vertical="center" wrapText="1"/>
      <protection locked="0"/>
    </xf>
    <xf numFmtId="0" fontId="12" fillId="0" borderId="2" xfId="1" applyFont="1" applyBorder="1" applyAlignment="1">
      <alignment horizontal="distributed" vertical="center"/>
    </xf>
    <xf numFmtId="0" fontId="12" fillId="0" borderId="2" xfId="1" applyFont="1" applyBorder="1" applyAlignment="1">
      <alignment horizontal="right" vertical="center"/>
    </xf>
    <xf numFmtId="49" fontId="12" fillId="2" borderId="5" xfId="1" applyNumberFormat="1" applyFont="1" applyFill="1" applyBorder="1" applyAlignment="1" applyProtection="1">
      <alignment vertical="center" wrapText="1"/>
      <protection locked="0"/>
    </xf>
    <xf numFmtId="49" fontId="12" fillId="2" borderId="1" xfId="1" applyNumberFormat="1" applyFont="1" applyFill="1" applyBorder="1" applyAlignment="1" applyProtection="1">
      <alignment horizontal="center" vertical="center" wrapText="1"/>
      <protection locked="0"/>
    </xf>
    <xf numFmtId="0" fontId="12" fillId="0" borderId="1" xfId="1" applyFont="1" applyBorder="1" applyAlignment="1">
      <alignment horizontal="distributed" vertical="center" wrapText="1"/>
    </xf>
    <xf numFmtId="0" fontId="12" fillId="0" borderId="1" xfId="1" applyFont="1" applyBorder="1" applyAlignment="1">
      <alignment horizontal="distributed" vertical="center"/>
    </xf>
    <xf numFmtId="49" fontId="12" fillId="0" borderId="2" xfId="1" applyNumberFormat="1" applyFont="1" applyBorder="1" applyAlignment="1">
      <alignment horizontal="right" vertical="center"/>
    </xf>
    <xf numFmtId="49" fontId="12" fillId="2" borderId="3" xfId="1" applyNumberFormat="1" applyFont="1" applyFill="1" applyBorder="1" applyProtection="1">
      <alignment vertical="center"/>
      <protection locked="0"/>
    </xf>
    <xf numFmtId="49" fontId="12" fillId="0" borderId="1" xfId="1" applyNumberFormat="1" applyFont="1" applyBorder="1" applyAlignment="1">
      <alignment horizontal="center" vertical="center"/>
    </xf>
    <xf numFmtId="0" fontId="12" fillId="0" borderId="1" xfId="1" applyFont="1" applyBorder="1" applyAlignment="1">
      <alignment horizontal="distributed" vertical="top"/>
    </xf>
    <xf numFmtId="0" fontId="12" fillId="0" borderId="1" xfId="1" applyFont="1" applyBorder="1">
      <alignment vertical="center"/>
    </xf>
    <xf numFmtId="176" fontId="12" fillId="2" borderId="5" xfId="1" applyNumberFormat="1" applyFont="1" applyFill="1" applyBorder="1" applyProtection="1">
      <alignment vertical="center"/>
      <protection locked="0"/>
    </xf>
    <xf numFmtId="177" fontId="12" fillId="2" borderId="2" xfId="1" applyNumberFormat="1" applyFont="1" applyFill="1" applyBorder="1" applyProtection="1">
      <alignment vertical="center"/>
      <protection locked="0"/>
    </xf>
    <xf numFmtId="0" fontId="12" fillId="0" borderId="3" xfId="1" applyFont="1" applyBorder="1">
      <alignment vertical="center"/>
    </xf>
    <xf numFmtId="0" fontId="12" fillId="0" borderId="1" xfId="1" applyFont="1" applyBorder="1" applyAlignment="1">
      <alignment horizontal="distributed" vertical="center"/>
    </xf>
    <xf numFmtId="177" fontId="12" fillId="2" borderId="2" xfId="1" applyNumberFormat="1" applyFont="1" applyFill="1" applyBorder="1" applyProtection="1">
      <alignment vertical="center"/>
      <protection locked="0"/>
    </xf>
    <xf numFmtId="0" fontId="12" fillId="0" borderId="6" xfId="1" applyFont="1" applyBorder="1">
      <alignment vertical="center"/>
    </xf>
    <xf numFmtId="0" fontId="12" fillId="0" borderId="7" xfId="1" applyFont="1" applyBorder="1">
      <alignment vertical="center"/>
    </xf>
    <xf numFmtId="0" fontId="12" fillId="0" borderId="8" xfId="1" applyFont="1" applyBorder="1">
      <alignment vertical="center"/>
    </xf>
    <xf numFmtId="49" fontId="12" fillId="2" borderId="9" xfId="1" applyNumberFormat="1" applyFont="1" applyFill="1" applyBorder="1" applyProtection="1">
      <alignment vertical="center"/>
      <protection locked="0"/>
    </xf>
    <xf numFmtId="177" fontId="12" fillId="2" borderId="8" xfId="1" applyNumberFormat="1" applyFont="1" applyFill="1" applyBorder="1" applyProtection="1">
      <alignment vertical="center"/>
      <protection locked="0"/>
    </xf>
    <xf numFmtId="0" fontId="12" fillId="0" borderId="10" xfId="1" applyFont="1" applyBorder="1">
      <alignment vertical="center"/>
    </xf>
    <xf numFmtId="0" fontId="12" fillId="0" borderId="11" xfId="1" applyFont="1" applyBorder="1">
      <alignment vertical="center"/>
    </xf>
    <xf numFmtId="177" fontId="12" fillId="2" borderId="10" xfId="1" applyNumberFormat="1" applyFont="1" applyFill="1" applyBorder="1" applyProtection="1">
      <alignment vertical="center"/>
      <protection locked="0"/>
    </xf>
    <xf numFmtId="0" fontId="12" fillId="0" borderId="12" xfId="1" applyFont="1" applyBorder="1">
      <alignment vertical="center"/>
    </xf>
    <xf numFmtId="177" fontId="12" fillId="2" borderId="13" xfId="1" applyNumberFormat="1" applyFont="1" applyFill="1" applyBorder="1" applyProtection="1">
      <alignment vertical="center"/>
      <protection locked="0"/>
    </xf>
    <xf numFmtId="177" fontId="12" fillId="2" borderId="2" xfId="1" applyNumberFormat="1" applyFont="1" applyFill="1" applyBorder="1" applyAlignment="1" applyProtection="1">
      <alignment horizontal="right" vertical="center"/>
      <protection locked="0"/>
    </xf>
    <xf numFmtId="177" fontId="12" fillId="0" borderId="6" xfId="1" applyNumberFormat="1" applyFont="1" applyBorder="1">
      <alignment vertical="center"/>
    </xf>
    <xf numFmtId="49" fontId="12" fillId="0" borderId="3" xfId="1" applyNumberFormat="1" applyFont="1" applyBorder="1">
      <alignment vertical="center"/>
    </xf>
    <xf numFmtId="178" fontId="12" fillId="2" borderId="6" xfId="1" applyNumberFormat="1" applyFont="1" applyFill="1" applyBorder="1" applyAlignment="1" applyProtection="1">
      <alignment horizontal="right" vertical="center"/>
      <protection locked="0"/>
    </xf>
    <xf numFmtId="49" fontId="12" fillId="0" borderId="6" xfId="1" applyNumberFormat="1" applyFont="1" applyBorder="1" applyAlignment="1">
      <alignment horizontal="center" vertical="center"/>
    </xf>
    <xf numFmtId="178" fontId="12" fillId="2" borderId="6" xfId="1" applyNumberFormat="1" applyFont="1" applyFill="1" applyBorder="1" applyAlignment="1" applyProtection="1">
      <alignment horizontal="right" vertical="center"/>
      <protection locked="0"/>
    </xf>
    <xf numFmtId="49" fontId="12" fillId="0" borderId="6" xfId="1" applyNumberFormat="1" applyFont="1" applyBorder="1">
      <alignment vertical="center"/>
    </xf>
    <xf numFmtId="49" fontId="12" fillId="2" borderId="1" xfId="1" applyNumberFormat="1" applyFont="1" applyFill="1" applyBorder="1" applyAlignment="1" applyProtection="1">
      <alignment horizontal="left" vertical="center"/>
      <protection locked="0"/>
    </xf>
    <xf numFmtId="0" fontId="12" fillId="0" borderId="0" xfId="1" applyFont="1" applyAlignment="1">
      <alignment horizontal="distributed" vertical="center"/>
    </xf>
    <xf numFmtId="49" fontId="12" fillId="0" borderId="0" xfId="1" applyNumberFormat="1" applyFont="1" applyProtection="1">
      <alignment vertical="center"/>
      <protection locked="0"/>
    </xf>
    <xf numFmtId="0" fontId="14" fillId="0" borderId="0" xfId="1" applyFont="1" applyProtection="1">
      <alignment vertical="center"/>
      <protection locked="0"/>
    </xf>
    <xf numFmtId="0" fontId="12" fillId="0" borderId="0" xfId="1" applyFont="1" applyAlignment="1">
      <alignment wrapText="1" shrinkToFit="1"/>
    </xf>
    <xf numFmtId="0" fontId="12" fillId="0" borderId="0" xfId="1" applyFont="1">
      <alignment vertical="center"/>
    </xf>
  </cellXfs>
  <cellStyles count="4">
    <cellStyle name="桁区切り 2" xfId="3" xr:uid="{2BAB8696-FD9B-4ECC-9A65-615209C94937}"/>
    <cellStyle name="標準" xfId="0" builtinId="0"/>
    <cellStyle name="標準 2" xfId="1" xr:uid="{00000000-0005-0000-0000-000001000000}"/>
    <cellStyle name="標準 3" xfId="2" xr:uid="{0C244D91-0505-47C4-B581-97F2DF8CF60F}"/>
  </cellStyles>
  <dxfs count="6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8"/>
  <sheetViews>
    <sheetView tabSelected="1" view="pageBreakPreview" zoomScale="145" zoomScaleNormal="100" zoomScaleSheetLayoutView="145" workbookViewId="0">
      <selection activeCell="C6" sqref="C6:G6"/>
    </sheetView>
  </sheetViews>
  <sheetFormatPr defaultRowHeight="13.2" x14ac:dyDescent="0.45"/>
  <cols>
    <col min="1" max="1" width="1" style="1" customWidth="1"/>
    <col min="2" max="2" width="2.19921875" style="1" customWidth="1"/>
    <col min="3" max="3" width="4.296875" style="1" customWidth="1"/>
    <col min="4" max="4" width="16.296875" style="1" customWidth="1"/>
    <col min="5" max="5" width="3.296875" style="1" customWidth="1"/>
    <col min="6" max="6" width="15.8984375" style="1" customWidth="1"/>
    <col min="7" max="7" width="34.296875" style="1" customWidth="1"/>
    <col min="8" max="11" width="1.59765625" style="1" customWidth="1"/>
    <col min="12" max="13" width="3.09765625" style="1" customWidth="1"/>
    <col min="14" max="256" width="8.796875" style="1"/>
    <col min="257" max="257" width="1" style="1" customWidth="1"/>
    <col min="258" max="258" width="2.19921875" style="1" customWidth="1"/>
    <col min="259" max="259" width="4.296875" style="1" customWidth="1"/>
    <col min="260" max="260" width="16.296875" style="1" customWidth="1"/>
    <col min="261" max="261" width="3.296875" style="1" customWidth="1"/>
    <col min="262" max="262" width="15.8984375" style="1" customWidth="1"/>
    <col min="263" max="263" width="34.296875" style="1" customWidth="1"/>
    <col min="264" max="267" width="1.59765625" style="1" customWidth="1"/>
    <col min="268" max="269" width="3.09765625" style="1" customWidth="1"/>
    <col min="270" max="512" width="8.796875" style="1"/>
    <col min="513" max="513" width="1" style="1" customWidth="1"/>
    <col min="514" max="514" width="2.19921875" style="1" customWidth="1"/>
    <col min="515" max="515" width="4.296875" style="1" customWidth="1"/>
    <col min="516" max="516" width="16.296875" style="1" customWidth="1"/>
    <col min="517" max="517" width="3.296875" style="1" customWidth="1"/>
    <col min="518" max="518" width="15.8984375" style="1" customWidth="1"/>
    <col min="519" max="519" width="34.296875" style="1" customWidth="1"/>
    <col min="520" max="523" width="1.59765625" style="1" customWidth="1"/>
    <col min="524" max="525" width="3.09765625" style="1" customWidth="1"/>
    <col min="526" max="768" width="8.796875" style="1"/>
    <col min="769" max="769" width="1" style="1" customWidth="1"/>
    <col min="770" max="770" width="2.19921875" style="1" customWidth="1"/>
    <col min="771" max="771" width="4.296875" style="1" customWidth="1"/>
    <col min="772" max="772" width="16.296875" style="1" customWidth="1"/>
    <col min="773" max="773" width="3.296875" style="1" customWidth="1"/>
    <col min="774" max="774" width="15.8984375" style="1" customWidth="1"/>
    <col min="775" max="775" width="34.296875" style="1" customWidth="1"/>
    <col min="776" max="779" width="1.59765625" style="1" customWidth="1"/>
    <col min="780" max="781" width="3.09765625" style="1" customWidth="1"/>
    <col min="782" max="1024" width="8.796875" style="1"/>
    <col min="1025" max="1025" width="1" style="1" customWidth="1"/>
    <col min="1026" max="1026" width="2.19921875" style="1" customWidth="1"/>
    <col min="1027" max="1027" width="4.296875" style="1" customWidth="1"/>
    <col min="1028" max="1028" width="16.296875" style="1" customWidth="1"/>
    <col min="1029" max="1029" width="3.296875" style="1" customWidth="1"/>
    <col min="1030" max="1030" width="15.8984375" style="1" customWidth="1"/>
    <col min="1031" max="1031" width="34.296875" style="1" customWidth="1"/>
    <col min="1032" max="1035" width="1.59765625" style="1" customWidth="1"/>
    <col min="1036" max="1037" width="3.09765625" style="1" customWidth="1"/>
    <col min="1038" max="1280" width="8.796875" style="1"/>
    <col min="1281" max="1281" width="1" style="1" customWidth="1"/>
    <col min="1282" max="1282" width="2.19921875" style="1" customWidth="1"/>
    <col min="1283" max="1283" width="4.296875" style="1" customWidth="1"/>
    <col min="1284" max="1284" width="16.296875" style="1" customWidth="1"/>
    <col min="1285" max="1285" width="3.296875" style="1" customWidth="1"/>
    <col min="1286" max="1286" width="15.8984375" style="1" customWidth="1"/>
    <col min="1287" max="1287" width="34.296875" style="1" customWidth="1"/>
    <col min="1288" max="1291" width="1.59765625" style="1" customWidth="1"/>
    <col min="1292" max="1293" width="3.09765625" style="1" customWidth="1"/>
    <col min="1294" max="1536" width="8.796875" style="1"/>
    <col min="1537" max="1537" width="1" style="1" customWidth="1"/>
    <col min="1538" max="1538" width="2.19921875" style="1" customWidth="1"/>
    <col min="1539" max="1539" width="4.296875" style="1" customWidth="1"/>
    <col min="1540" max="1540" width="16.296875" style="1" customWidth="1"/>
    <col min="1541" max="1541" width="3.296875" style="1" customWidth="1"/>
    <col min="1542" max="1542" width="15.8984375" style="1" customWidth="1"/>
    <col min="1543" max="1543" width="34.296875" style="1" customWidth="1"/>
    <col min="1544" max="1547" width="1.59765625" style="1" customWidth="1"/>
    <col min="1548" max="1549" width="3.09765625" style="1" customWidth="1"/>
    <col min="1550" max="1792" width="8.796875" style="1"/>
    <col min="1793" max="1793" width="1" style="1" customWidth="1"/>
    <col min="1794" max="1794" width="2.19921875" style="1" customWidth="1"/>
    <col min="1795" max="1795" width="4.296875" style="1" customWidth="1"/>
    <col min="1796" max="1796" width="16.296875" style="1" customWidth="1"/>
    <col min="1797" max="1797" width="3.296875" style="1" customWidth="1"/>
    <col min="1798" max="1798" width="15.8984375" style="1" customWidth="1"/>
    <col min="1799" max="1799" width="34.296875" style="1" customWidth="1"/>
    <col min="1800" max="1803" width="1.59765625" style="1" customWidth="1"/>
    <col min="1804" max="1805" width="3.09765625" style="1" customWidth="1"/>
    <col min="1806" max="2048" width="8.796875" style="1"/>
    <col min="2049" max="2049" width="1" style="1" customWidth="1"/>
    <col min="2050" max="2050" width="2.19921875" style="1" customWidth="1"/>
    <col min="2051" max="2051" width="4.296875" style="1" customWidth="1"/>
    <col min="2052" max="2052" width="16.296875" style="1" customWidth="1"/>
    <col min="2053" max="2053" width="3.296875" style="1" customWidth="1"/>
    <col min="2054" max="2054" width="15.8984375" style="1" customWidth="1"/>
    <col min="2055" max="2055" width="34.296875" style="1" customWidth="1"/>
    <col min="2056" max="2059" width="1.59765625" style="1" customWidth="1"/>
    <col min="2060" max="2061" width="3.09765625" style="1" customWidth="1"/>
    <col min="2062" max="2304" width="8.796875" style="1"/>
    <col min="2305" max="2305" width="1" style="1" customWidth="1"/>
    <col min="2306" max="2306" width="2.19921875" style="1" customWidth="1"/>
    <col min="2307" max="2307" width="4.296875" style="1" customWidth="1"/>
    <col min="2308" max="2308" width="16.296875" style="1" customWidth="1"/>
    <col min="2309" max="2309" width="3.296875" style="1" customWidth="1"/>
    <col min="2310" max="2310" width="15.8984375" style="1" customWidth="1"/>
    <col min="2311" max="2311" width="34.296875" style="1" customWidth="1"/>
    <col min="2312" max="2315" width="1.59765625" style="1" customWidth="1"/>
    <col min="2316" max="2317" width="3.09765625" style="1" customWidth="1"/>
    <col min="2318" max="2560" width="8.796875" style="1"/>
    <col min="2561" max="2561" width="1" style="1" customWidth="1"/>
    <col min="2562" max="2562" width="2.19921875" style="1" customWidth="1"/>
    <col min="2563" max="2563" width="4.296875" style="1" customWidth="1"/>
    <col min="2564" max="2564" width="16.296875" style="1" customWidth="1"/>
    <col min="2565" max="2565" width="3.296875" style="1" customWidth="1"/>
    <col min="2566" max="2566" width="15.8984375" style="1" customWidth="1"/>
    <col min="2567" max="2567" width="34.296875" style="1" customWidth="1"/>
    <col min="2568" max="2571" width="1.59765625" style="1" customWidth="1"/>
    <col min="2572" max="2573" width="3.09765625" style="1" customWidth="1"/>
    <col min="2574" max="2816" width="8.796875" style="1"/>
    <col min="2817" max="2817" width="1" style="1" customWidth="1"/>
    <col min="2818" max="2818" width="2.19921875" style="1" customWidth="1"/>
    <col min="2819" max="2819" width="4.296875" style="1" customWidth="1"/>
    <col min="2820" max="2820" width="16.296875" style="1" customWidth="1"/>
    <col min="2821" max="2821" width="3.296875" style="1" customWidth="1"/>
    <col min="2822" max="2822" width="15.8984375" style="1" customWidth="1"/>
    <col min="2823" max="2823" width="34.296875" style="1" customWidth="1"/>
    <col min="2824" max="2827" width="1.59765625" style="1" customWidth="1"/>
    <col min="2828" max="2829" width="3.09765625" style="1" customWidth="1"/>
    <col min="2830" max="3072" width="8.796875" style="1"/>
    <col min="3073" max="3073" width="1" style="1" customWidth="1"/>
    <col min="3074" max="3074" width="2.19921875" style="1" customWidth="1"/>
    <col min="3075" max="3075" width="4.296875" style="1" customWidth="1"/>
    <col min="3076" max="3076" width="16.296875" style="1" customWidth="1"/>
    <col min="3077" max="3077" width="3.296875" style="1" customWidth="1"/>
    <col min="3078" max="3078" width="15.8984375" style="1" customWidth="1"/>
    <col min="3079" max="3079" width="34.296875" style="1" customWidth="1"/>
    <col min="3080" max="3083" width="1.59765625" style="1" customWidth="1"/>
    <col min="3084" max="3085" width="3.09765625" style="1" customWidth="1"/>
    <col min="3086" max="3328" width="8.796875" style="1"/>
    <col min="3329" max="3329" width="1" style="1" customWidth="1"/>
    <col min="3330" max="3330" width="2.19921875" style="1" customWidth="1"/>
    <col min="3331" max="3331" width="4.296875" style="1" customWidth="1"/>
    <col min="3332" max="3332" width="16.296875" style="1" customWidth="1"/>
    <col min="3333" max="3333" width="3.296875" style="1" customWidth="1"/>
    <col min="3334" max="3334" width="15.8984375" style="1" customWidth="1"/>
    <col min="3335" max="3335" width="34.296875" style="1" customWidth="1"/>
    <col min="3336" max="3339" width="1.59765625" style="1" customWidth="1"/>
    <col min="3340" max="3341" width="3.09765625" style="1" customWidth="1"/>
    <col min="3342" max="3584" width="8.796875" style="1"/>
    <col min="3585" max="3585" width="1" style="1" customWidth="1"/>
    <col min="3586" max="3586" width="2.19921875" style="1" customWidth="1"/>
    <col min="3587" max="3587" width="4.296875" style="1" customWidth="1"/>
    <col min="3588" max="3588" width="16.296875" style="1" customWidth="1"/>
    <col min="3589" max="3589" width="3.296875" style="1" customWidth="1"/>
    <col min="3590" max="3590" width="15.8984375" style="1" customWidth="1"/>
    <col min="3591" max="3591" width="34.296875" style="1" customWidth="1"/>
    <col min="3592" max="3595" width="1.59765625" style="1" customWidth="1"/>
    <col min="3596" max="3597" width="3.09765625" style="1" customWidth="1"/>
    <col min="3598" max="3840" width="8.796875" style="1"/>
    <col min="3841" max="3841" width="1" style="1" customWidth="1"/>
    <col min="3842" max="3842" width="2.19921875" style="1" customWidth="1"/>
    <col min="3843" max="3843" width="4.296875" style="1" customWidth="1"/>
    <col min="3844" max="3844" width="16.296875" style="1" customWidth="1"/>
    <col min="3845" max="3845" width="3.296875" style="1" customWidth="1"/>
    <col min="3846" max="3846" width="15.8984375" style="1" customWidth="1"/>
    <col min="3847" max="3847" width="34.296875" style="1" customWidth="1"/>
    <col min="3848" max="3851" width="1.59765625" style="1" customWidth="1"/>
    <col min="3852" max="3853" width="3.09765625" style="1" customWidth="1"/>
    <col min="3854" max="4096" width="8.796875" style="1"/>
    <col min="4097" max="4097" width="1" style="1" customWidth="1"/>
    <col min="4098" max="4098" width="2.19921875" style="1" customWidth="1"/>
    <col min="4099" max="4099" width="4.296875" style="1" customWidth="1"/>
    <col min="4100" max="4100" width="16.296875" style="1" customWidth="1"/>
    <col min="4101" max="4101" width="3.296875" style="1" customWidth="1"/>
    <col min="4102" max="4102" width="15.8984375" style="1" customWidth="1"/>
    <col min="4103" max="4103" width="34.296875" style="1" customWidth="1"/>
    <col min="4104" max="4107" width="1.59765625" style="1" customWidth="1"/>
    <col min="4108" max="4109" width="3.09765625" style="1" customWidth="1"/>
    <col min="4110" max="4352" width="8.796875" style="1"/>
    <col min="4353" max="4353" width="1" style="1" customWidth="1"/>
    <col min="4354" max="4354" width="2.19921875" style="1" customWidth="1"/>
    <col min="4355" max="4355" width="4.296875" style="1" customWidth="1"/>
    <col min="4356" max="4356" width="16.296875" style="1" customWidth="1"/>
    <col min="4357" max="4357" width="3.296875" style="1" customWidth="1"/>
    <col min="4358" max="4358" width="15.8984375" style="1" customWidth="1"/>
    <col min="4359" max="4359" width="34.296875" style="1" customWidth="1"/>
    <col min="4360" max="4363" width="1.59765625" style="1" customWidth="1"/>
    <col min="4364" max="4365" width="3.09765625" style="1" customWidth="1"/>
    <col min="4366" max="4608" width="8.796875" style="1"/>
    <col min="4609" max="4609" width="1" style="1" customWidth="1"/>
    <col min="4610" max="4610" width="2.19921875" style="1" customWidth="1"/>
    <col min="4611" max="4611" width="4.296875" style="1" customWidth="1"/>
    <col min="4612" max="4612" width="16.296875" style="1" customWidth="1"/>
    <col min="4613" max="4613" width="3.296875" style="1" customWidth="1"/>
    <col min="4614" max="4614" width="15.8984375" style="1" customWidth="1"/>
    <col min="4615" max="4615" width="34.296875" style="1" customWidth="1"/>
    <col min="4616" max="4619" width="1.59765625" style="1" customWidth="1"/>
    <col min="4620" max="4621" width="3.09765625" style="1" customWidth="1"/>
    <col min="4622" max="4864" width="8.796875" style="1"/>
    <col min="4865" max="4865" width="1" style="1" customWidth="1"/>
    <col min="4866" max="4866" width="2.19921875" style="1" customWidth="1"/>
    <col min="4867" max="4867" width="4.296875" style="1" customWidth="1"/>
    <col min="4868" max="4868" width="16.296875" style="1" customWidth="1"/>
    <col min="4869" max="4869" width="3.296875" style="1" customWidth="1"/>
    <col min="4870" max="4870" width="15.8984375" style="1" customWidth="1"/>
    <col min="4871" max="4871" width="34.296875" style="1" customWidth="1"/>
    <col min="4872" max="4875" width="1.59765625" style="1" customWidth="1"/>
    <col min="4876" max="4877" width="3.09765625" style="1" customWidth="1"/>
    <col min="4878" max="5120" width="8.796875" style="1"/>
    <col min="5121" max="5121" width="1" style="1" customWidth="1"/>
    <col min="5122" max="5122" width="2.19921875" style="1" customWidth="1"/>
    <col min="5123" max="5123" width="4.296875" style="1" customWidth="1"/>
    <col min="5124" max="5124" width="16.296875" style="1" customWidth="1"/>
    <col min="5125" max="5125" width="3.296875" style="1" customWidth="1"/>
    <col min="5126" max="5126" width="15.8984375" style="1" customWidth="1"/>
    <col min="5127" max="5127" width="34.296875" style="1" customWidth="1"/>
    <col min="5128" max="5131" width="1.59765625" style="1" customWidth="1"/>
    <col min="5132" max="5133" width="3.09765625" style="1" customWidth="1"/>
    <col min="5134" max="5376" width="8.796875" style="1"/>
    <col min="5377" max="5377" width="1" style="1" customWidth="1"/>
    <col min="5378" max="5378" width="2.19921875" style="1" customWidth="1"/>
    <col min="5379" max="5379" width="4.296875" style="1" customWidth="1"/>
    <col min="5380" max="5380" width="16.296875" style="1" customWidth="1"/>
    <col min="5381" max="5381" width="3.296875" style="1" customWidth="1"/>
    <col min="5382" max="5382" width="15.8984375" style="1" customWidth="1"/>
    <col min="5383" max="5383" width="34.296875" style="1" customWidth="1"/>
    <col min="5384" max="5387" width="1.59765625" style="1" customWidth="1"/>
    <col min="5388" max="5389" width="3.09765625" style="1" customWidth="1"/>
    <col min="5390" max="5632" width="8.796875" style="1"/>
    <col min="5633" max="5633" width="1" style="1" customWidth="1"/>
    <col min="5634" max="5634" width="2.19921875" style="1" customWidth="1"/>
    <col min="5635" max="5635" width="4.296875" style="1" customWidth="1"/>
    <col min="5636" max="5636" width="16.296875" style="1" customWidth="1"/>
    <col min="5637" max="5637" width="3.296875" style="1" customWidth="1"/>
    <col min="5638" max="5638" width="15.8984375" style="1" customWidth="1"/>
    <col min="5639" max="5639" width="34.296875" style="1" customWidth="1"/>
    <col min="5640" max="5643" width="1.59765625" style="1" customWidth="1"/>
    <col min="5644" max="5645" width="3.09765625" style="1" customWidth="1"/>
    <col min="5646" max="5888" width="8.796875" style="1"/>
    <col min="5889" max="5889" width="1" style="1" customWidth="1"/>
    <col min="5890" max="5890" width="2.19921875" style="1" customWidth="1"/>
    <col min="5891" max="5891" width="4.296875" style="1" customWidth="1"/>
    <col min="5892" max="5892" width="16.296875" style="1" customWidth="1"/>
    <col min="5893" max="5893" width="3.296875" style="1" customWidth="1"/>
    <col min="5894" max="5894" width="15.8984375" style="1" customWidth="1"/>
    <col min="5895" max="5895" width="34.296875" style="1" customWidth="1"/>
    <col min="5896" max="5899" width="1.59765625" style="1" customWidth="1"/>
    <col min="5900" max="5901" width="3.09765625" style="1" customWidth="1"/>
    <col min="5902" max="6144" width="8.796875" style="1"/>
    <col min="6145" max="6145" width="1" style="1" customWidth="1"/>
    <col min="6146" max="6146" width="2.19921875" style="1" customWidth="1"/>
    <col min="6147" max="6147" width="4.296875" style="1" customWidth="1"/>
    <col min="6148" max="6148" width="16.296875" style="1" customWidth="1"/>
    <col min="6149" max="6149" width="3.296875" style="1" customWidth="1"/>
    <col min="6150" max="6150" width="15.8984375" style="1" customWidth="1"/>
    <col min="6151" max="6151" width="34.296875" style="1" customWidth="1"/>
    <col min="6152" max="6155" width="1.59765625" style="1" customWidth="1"/>
    <col min="6156" max="6157" width="3.09765625" style="1" customWidth="1"/>
    <col min="6158" max="6400" width="8.796875" style="1"/>
    <col min="6401" max="6401" width="1" style="1" customWidth="1"/>
    <col min="6402" max="6402" width="2.19921875" style="1" customWidth="1"/>
    <col min="6403" max="6403" width="4.296875" style="1" customWidth="1"/>
    <col min="6404" max="6404" width="16.296875" style="1" customWidth="1"/>
    <col min="6405" max="6405" width="3.296875" style="1" customWidth="1"/>
    <col min="6406" max="6406" width="15.8984375" style="1" customWidth="1"/>
    <col min="6407" max="6407" width="34.296875" style="1" customWidth="1"/>
    <col min="6408" max="6411" width="1.59765625" style="1" customWidth="1"/>
    <col min="6412" max="6413" width="3.09765625" style="1" customWidth="1"/>
    <col min="6414" max="6656" width="8.796875" style="1"/>
    <col min="6657" max="6657" width="1" style="1" customWidth="1"/>
    <col min="6658" max="6658" width="2.19921875" style="1" customWidth="1"/>
    <col min="6659" max="6659" width="4.296875" style="1" customWidth="1"/>
    <col min="6660" max="6660" width="16.296875" style="1" customWidth="1"/>
    <col min="6661" max="6661" width="3.296875" style="1" customWidth="1"/>
    <col min="6662" max="6662" width="15.8984375" style="1" customWidth="1"/>
    <col min="6663" max="6663" width="34.296875" style="1" customWidth="1"/>
    <col min="6664" max="6667" width="1.59765625" style="1" customWidth="1"/>
    <col min="6668" max="6669" width="3.09765625" style="1" customWidth="1"/>
    <col min="6670" max="6912" width="8.796875" style="1"/>
    <col min="6913" max="6913" width="1" style="1" customWidth="1"/>
    <col min="6914" max="6914" width="2.19921875" style="1" customWidth="1"/>
    <col min="6915" max="6915" width="4.296875" style="1" customWidth="1"/>
    <col min="6916" max="6916" width="16.296875" style="1" customWidth="1"/>
    <col min="6917" max="6917" width="3.296875" style="1" customWidth="1"/>
    <col min="6918" max="6918" width="15.8984375" style="1" customWidth="1"/>
    <col min="6919" max="6919" width="34.296875" style="1" customWidth="1"/>
    <col min="6920" max="6923" width="1.59765625" style="1" customWidth="1"/>
    <col min="6924" max="6925" width="3.09765625" style="1" customWidth="1"/>
    <col min="6926" max="7168" width="8.796875" style="1"/>
    <col min="7169" max="7169" width="1" style="1" customWidth="1"/>
    <col min="7170" max="7170" width="2.19921875" style="1" customWidth="1"/>
    <col min="7171" max="7171" width="4.296875" style="1" customWidth="1"/>
    <col min="7172" max="7172" width="16.296875" style="1" customWidth="1"/>
    <col min="7173" max="7173" width="3.296875" style="1" customWidth="1"/>
    <col min="7174" max="7174" width="15.8984375" style="1" customWidth="1"/>
    <col min="7175" max="7175" width="34.296875" style="1" customWidth="1"/>
    <col min="7176" max="7179" width="1.59765625" style="1" customWidth="1"/>
    <col min="7180" max="7181" width="3.09765625" style="1" customWidth="1"/>
    <col min="7182" max="7424" width="8.796875" style="1"/>
    <col min="7425" max="7425" width="1" style="1" customWidth="1"/>
    <col min="7426" max="7426" width="2.19921875" style="1" customWidth="1"/>
    <col min="7427" max="7427" width="4.296875" style="1" customWidth="1"/>
    <col min="7428" max="7428" width="16.296875" style="1" customWidth="1"/>
    <col min="7429" max="7429" width="3.296875" style="1" customWidth="1"/>
    <col min="7430" max="7430" width="15.8984375" style="1" customWidth="1"/>
    <col min="7431" max="7431" width="34.296875" style="1" customWidth="1"/>
    <col min="7432" max="7435" width="1.59765625" style="1" customWidth="1"/>
    <col min="7436" max="7437" width="3.09765625" style="1" customWidth="1"/>
    <col min="7438" max="7680" width="8.796875" style="1"/>
    <col min="7681" max="7681" width="1" style="1" customWidth="1"/>
    <col min="7682" max="7682" width="2.19921875" style="1" customWidth="1"/>
    <col min="7683" max="7683" width="4.296875" style="1" customWidth="1"/>
    <col min="7684" max="7684" width="16.296875" style="1" customWidth="1"/>
    <col min="7685" max="7685" width="3.296875" style="1" customWidth="1"/>
    <col min="7686" max="7686" width="15.8984375" style="1" customWidth="1"/>
    <col min="7687" max="7687" width="34.296875" style="1" customWidth="1"/>
    <col min="7688" max="7691" width="1.59765625" style="1" customWidth="1"/>
    <col min="7692" max="7693" width="3.09765625" style="1" customWidth="1"/>
    <col min="7694" max="7936" width="8.796875" style="1"/>
    <col min="7937" max="7937" width="1" style="1" customWidth="1"/>
    <col min="7938" max="7938" width="2.19921875" style="1" customWidth="1"/>
    <col min="7939" max="7939" width="4.296875" style="1" customWidth="1"/>
    <col min="7940" max="7940" width="16.296875" style="1" customWidth="1"/>
    <col min="7941" max="7941" width="3.296875" style="1" customWidth="1"/>
    <col min="7942" max="7942" width="15.8984375" style="1" customWidth="1"/>
    <col min="7943" max="7943" width="34.296875" style="1" customWidth="1"/>
    <col min="7944" max="7947" width="1.59765625" style="1" customWidth="1"/>
    <col min="7948" max="7949" width="3.09765625" style="1" customWidth="1"/>
    <col min="7950" max="8192" width="8.796875" style="1"/>
    <col min="8193" max="8193" width="1" style="1" customWidth="1"/>
    <col min="8194" max="8194" width="2.19921875" style="1" customWidth="1"/>
    <col min="8195" max="8195" width="4.296875" style="1" customWidth="1"/>
    <col min="8196" max="8196" width="16.296875" style="1" customWidth="1"/>
    <col min="8197" max="8197" width="3.296875" style="1" customWidth="1"/>
    <col min="8198" max="8198" width="15.8984375" style="1" customWidth="1"/>
    <col min="8199" max="8199" width="34.296875" style="1" customWidth="1"/>
    <col min="8200" max="8203" width="1.59765625" style="1" customWidth="1"/>
    <col min="8204" max="8205" width="3.09765625" style="1" customWidth="1"/>
    <col min="8206" max="8448" width="8.796875" style="1"/>
    <col min="8449" max="8449" width="1" style="1" customWidth="1"/>
    <col min="8450" max="8450" width="2.19921875" style="1" customWidth="1"/>
    <col min="8451" max="8451" width="4.296875" style="1" customWidth="1"/>
    <col min="8452" max="8452" width="16.296875" style="1" customWidth="1"/>
    <col min="8453" max="8453" width="3.296875" style="1" customWidth="1"/>
    <col min="8454" max="8454" width="15.8984375" style="1" customWidth="1"/>
    <col min="8455" max="8455" width="34.296875" style="1" customWidth="1"/>
    <col min="8456" max="8459" width="1.59765625" style="1" customWidth="1"/>
    <col min="8460" max="8461" width="3.09765625" style="1" customWidth="1"/>
    <col min="8462" max="8704" width="8.796875" style="1"/>
    <col min="8705" max="8705" width="1" style="1" customWidth="1"/>
    <col min="8706" max="8706" width="2.19921875" style="1" customWidth="1"/>
    <col min="8707" max="8707" width="4.296875" style="1" customWidth="1"/>
    <col min="8708" max="8708" width="16.296875" style="1" customWidth="1"/>
    <col min="8709" max="8709" width="3.296875" style="1" customWidth="1"/>
    <col min="8710" max="8710" width="15.8984375" style="1" customWidth="1"/>
    <col min="8711" max="8711" width="34.296875" style="1" customWidth="1"/>
    <col min="8712" max="8715" width="1.59765625" style="1" customWidth="1"/>
    <col min="8716" max="8717" width="3.09765625" style="1" customWidth="1"/>
    <col min="8718" max="8960" width="8.796875" style="1"/>
    <col min="8961" max="8961" width="1" style="1" customWidth="1"/>
    <col min="8962" max="8962" width="2.19921875" style="1" customWidth="1"/>
    <col min="8963" max="8963" width="4.296875" style="1" customWidth="1"/>
    <col min="8964" max="8964" width="16.296875" style="1" customWidth="1"/>
    <col min="8965" max="8965" width="3.296875" style="1" customWidth="1"/>
    <col min="8966" max="8966" width="15.8984375" style="1" customWidth="1"/>
    <col min="8967" max="8967" width="34.296875" style="1" customWidth="1"/>
    <col min="8968" max="8971" width="1.59765625" style="1" customWidth="1"/>
    <col min="8972" max="8973" width="3.09765625" style="1" customWidth="1"/>
    <col min="8974" max="9216" width="8.796875" style="1"/>
    <col min="9217" max="9217" width="1" style="1" customWidth="1"/>
    <col min="9218" max="9218" width="2.19921875" style="1" customWidth="1"/>
    <col min="9219" max="9219" width="4.296875" style="1" customWidth="1"/>
    <col min="9220" max="9220" width="16.296875" style="1" customWidth="1"/>
    <col min="9221" max="9221" width="3.296875" style="1" customWidth="1"/>
    <col min="9222" max="9222" width="15.8984375" style="1" customWidth="1"/>
    <col min="9223" max="9223" width="34.296875" style="1" customWidth="1"/>
    <col min="9224" max="9227" width="1.59765625" style="1" customWidth="1"/>
    <col min="9228" max="9229" width="3.09765625" style="1" customWidth="1"/>
    <col min="9230" max="9472" width="8.796875" style="1"/>
    <col min="9473" max="9473" width="1" style="1" customWidth="1"/>
    <col min="9474" max="9474" width="2.19921875" style="1" customWidth="1"/>
    <col min="9475" max="9475" width="4.296875" style="1" customWidth="1"/>
    <col min="9476" max="9476" width="16.296875" style="1" customWidth="1"/>
    <col min="9477" max="9477" width="3.296875" style="1" customWidth="1"/>
    <col min="9478" max="9478" width="15.8984375" style="1" customWidth="1"/>
    <col min="9479" max="9479" width="34.296875" style="1" customWidth="1"/>
    <col min="9480" max="9483" width="1.59765625" style="1" customWidth="1"/>
    <col min="9484" max="9485" width="3.09765625" style="1" customWidth="1"/>
    <col min="9486" max="9728" width="8.796875" style="1"/>
    <col min="9729" max="9729" width="1" style="1" customWidth="1"/>
    <col min="9730" max="9730" width="2.19921875" style="1" customWidth="1"/>
    <col min="9731" max="9731" width="4.296875" style="1" customWidth="1"/>
    <col min="9732" max="9732" width="16.296875" style="1" customWidth="1"/>
    <col min="9733" max="9733" width="3.296875" style="1" customWidth="1"/>
    <col min="9734" max="9734" width="15.8984375" style="1" customWidth="1"/>
    <col min="9735" max="9735" width="34.296875" style="1" customWidth="1"/>
    <col min="9736" max="9739" width="1.59765625" style="1" customWidth="1"/>
    <col min="9740" max="9741" width="3.09765625" style="1" customWidth="1"/>
    <col min="9742" max="9984" width="8.796875" style="1"/>
    <col min="9985" max="9985" width="1" style="1" customWidth="1"/>
    <col min="9986" max="9986" width="2.19921875" style="1" customWidth="1"/>
    <col min="9987" max="9987" width="4.296875" style="1" customWidth="1"/>
    <col min="9988" max="9988" width="16.296875" style="1" customWidth="1"/>
    <col min="9989" max="9989" width="3.296875" style="1" customWidth="1"/>
    <col min="9990" max="9990" width="15.8984375" style="1" customWidth="1"/>
    <col min="9991" max="9991" width="34.296875" style="1" customWidth="1"/>
    <col min="9992" max="9995" width="1.59765625" style="1" customWidth="1"/>
    <col min="9996" max="9997" width="3.09765625" style="1" customWidth="1"/>
    <col min="9998" max="10240" width="8.796875" style="1"/>
    <col min="10241" max="10241" width="1" style="1" customWidth="1"/>
    <col min="10242" max="10242" width="2.19921875" style="1" customWidth="1"/>
    <col min="10243" max="10243" width="4.296875" style="1" customWidth="1"/>
    <col min="10244" max="10244" width="16.296875" style="1" customWidth="1"/>
    <col min="10245" max="10245" width="3.296875" style="1" customWidth="1"/>
    <col min="10246" max="10246" width="15.8984375" style="1" customWidth="1"/>
    <col min="10247" max="10247" width="34.296875" style="1" customWidth="1"/>
    <col min="10248" max="10251" width="1.59765625" style="1" customWidth="1"/>
    <col min="10252" max="10253" width="3.09765625" style="1" customWidth="1"/>
    <col min="10254" max="10496" width="8.796875" style="1"/>
    <col min="10497" max="10497" width="1" style="1" customWidth="1"/>
    <col min="10498" max="10498" width="2.19921875" style="1" customWidth="1"/>
    <col min="10499" max="10499" width="4.296875" style="1" customWidth="1"/>
    <col min="10500" max="10500" width="16.296875" style="1" customWidth="1"/>
    <col min="10501" max="10501" width="3.296875" style="1" customWidth="1"/>
    <col min="10502" max="10502" width="15.8984375" style="1" customWidth="1"/>
    <col min="10503" max="10503" width="34.296875" style="1" customWidth="1"/>
    <col min="10504" max="10507" width="1.59765625" style="1" customWidth="1"/>
    <col min="10508" max="10509" width="3.09765625" style="1" customWidth="1"/>
    <col min="10510" max="10752" width="8.796875" style="1"/>
    <col min="10753" max="10753" width="1" style="1" customWidth="1"/>
    <col min="10754" max="10754" width="2.19921875" style="1" customWidth="1"/>
    <col min="10755" max="10755" width="4.296875" style="1" customWidth="1"/>
    <col min="10756" max="10756" width="16.296875" style="1" customWidth="1"/>
    <col min="10757" max="10757" width="3.296875" style="1" customWidth="1"/>
    <col min="10758" max="10758" width="15.8984375" style="1" customWidth="1"/>
    <col min="10759" max="10759" width="34.296875" style="1" customWidth="1"/>
    <col min="10760" max="10763" width="1.59765625" style="1" customWidth="1"/>
    <col min="10764" max="10765" width="3.09765625" style="1" customWidth="1"/>
    <col min="10766" max="11008" width="8.796875" style="1"/>
    <col min="11009" max="11009" width="1" style="1" customWidth="1"/>
    <col min="11010" max="11010" width="2.19921875" style="1" customWidth="1"/>
    <col min="11011" max="11011" width="4.296875" style="1" customWidth="1"/>
    <col min="11012" max="11012" width="16.296875" style="1" customWidth="1"/>
    <col min="11013" max="11013" width="3.296875" style="1" customWidth="1"/>
    <col min="11014" max="11014" width="15.8984375" style="1" customWidth="1"/>
    <col min="11015" max="11015" width="34.296875" style="1" customWidth="1"/>
    <col min="11016" max="11019" width="1.59765625" style="1" customWidth="1"/>
    <col min="11020" max="11021" width="3.09765625" style="1" customWidth="1"/>
    <col min="11022" max="11264" width="8.796875" style="1"/>
    <col min="11265" max="11265" width="1" style="1" customWidth="1"/>
    <col min="11266" max="11266" width="2.19921875" style="1" customWidth="1"/>
    <col min="11267" max="11267" width="4.296875" style="1" customWidth="1"/>
    <col min="11268" max="11268" width="16.296875" style="1" customWidth="1"/>
    <col min="11269" max="11269" width="3.296875" style="1" customWidth="1"/>
    <col min="11270" max="11270" width="15.8984375" style="1" customWidth="1"/>
    <col min="11271" max="11271" width="34.296875" style="1" customWidth="1"/>
    <col min="11272" max="11275" width="1.59765625" style="1" customWidth="1"/>
    <col min="11276" max="11277" width="3.09765625" style="1" customWidth="1"/>
    <col min="11278" max="11520" width="8.796875" style="1"/>
    <col min="11521" max="11521" width="1" style="1" customWidth="1"/>
    <col min="11522" max="11522" width="2.19921875" style="1" customWidth="1"/>
    <col min="11523" max="11523" width="4.296875" style="1" customWidth="1"/>
    <col min="11524" max="11524" width="16.296875" style="1" customWidth="1"/>
    <col min="11525" max="11525" width="3.296875" style="1" customWidth="1"/>
    <col min="11526" max="11526" width="15.8984375" style="1" customWidth="1"/>
    <col min="11527" max="11527" width="34.296875" style="1" customWidth="1"/>
    <col min="11528" max="11531" width="1.59765625" style="1" customWidth="1"/>
    <col min="11532" max="11533" width="3.09765625" style="1" customWidth="1"/>
    <col min="11534" max="11776" width="8.796875" style="1"/>
    <col min="11777" max="11777" width="1" style="1" customWidth="1"/>
    <col min="11778" max="11778" width="2.19921875" style="1" customWidth="1"/>
    <col min="11779" max="11779" width="4.296875" style="1" customWidth="1"/>
    <col min="11780" max="11780" width="16.296875" style="1" customWidth="1"/>
    <col min="11781" max="11781" width="3.296875" style="1" customWidth="1"/>
    <col min="11782" max="11782" width="15.8984375" style="1" customWidth="1"/>
    <col min="11783" max="11783" width="34.296875" style="1" customWidth="1"/>
    <col min="11784" max="11787" width="1.59765625" style="1" customWidth="1"/>
    <col min="11788" max="11789" width="3.09765625" style="1" customWidth="1"/>
    <col min="11790" max="12032" width="8.796875" style="1"/>
    <col min="12033" max="12033" width="1" style="1" customWidth="1"/>
    <col min="12034" max="12034" width="2.19921875" style="1" customWidth="1"/>
    <col min="12035" max="12035" width="4.296875" style="1" customWidth="1"/>
    <col min="12036" max="12036" width="16.296875" style="1" customWidth="1"/>
    <col min="12037" max="12037" width="3.296875" style="1" customWidth="1"/>
    <col min="12038" max="12038" width="15.8984375" style="1" customWidth="1"/>
    <col min="12039" max="12039" width="34.296875" style="1" customWidth="1"/>
    <col min="12040" max="12043" width="1.59765625" style="1" customWidth="1"/>
    <col min="12044" max="12045" width="3.09765625" style="1" customWidth="1"/>
    <col min="12046" max="12288" width="8.796875" style="1"/>
    <col min="12289" max="12289" width="1" style="1" customWidth="1"/>
    <col min="12290" max="12290" width="2.19921875" style="1" customWidth="1"/>
    <col min="12291" max="12291" width="4.296875" style="1" customWidth="1"/>
    <col min="12292" max="12292" width="16.296875" style="1" customWidth="1"/>
    <col min="12293" max="12293" width="3.296875" style="1" customWidth="1"/>
    <col min="12294" max="12294" width="15.8984375" style="1" customWidth="1"/>
    <col min="12295" max="12295" width="34.296875" style="1" customWidth="1"/>
    <col min="12296" max="12299" width="1.59765625" style="1" customWidth="1"/>
    <col min="12300" max="12301" width="3.09765625" style="1" customWidth="1"/>
    <col min="12302" max="12544" width="8.796875" style="1"/>
    <col min="12545" max="12545" width="1" style="1" customWidth="1"/>
    <col min="12546" max="12546" width="2.19921875" style="1" customWidth="1"/>
    <col min="12547" max="12547" width="4.296875" style="1" customWidth="1"/>
    <col min="12548" max="12548" width="16.296875" style="1" customWidth="1"/>
    <col min="12549" max="12549" width="3.296875" style="1" customWidth="1"/>
    <col min="12550" max="12550" width="15.8984375" style="1" customWidth="1"/>
    <col min="12551" max="12551" width="34.296875" style="1" customWidth="1"/>
    <col min="12552" max="12555" width="1.59765625" style="1" customWidth="1"/>
    <col min="12556" max="12557" width="3.09765625" style="1" customWidth="1"/>
    <col min="12558" max="12800" width="8.796875" style="1"/>
    <col min="12801" max="12801" width="1" style="1" customWidth="1"/>
    <col min="12802" max="12802" width="2.19921875" style="1" customWidth="1"/>
    <col min="12803" max="12803" width="4.296875" style="1" customWidth="1"/>
    <col min="12804" max="12804" width="16.296875" style="1" customWidth="1"/>
    <col min="12805" max="12805" width="3.296875" style="1" customWidth="1"/>
    <col min="12806" max="12806" width="15.8984375" style="1" customWidth="1"/>
    <col min="12807" max="12807" width="34.296875" style="1" customWidth="1"/>
    <col min="12808" max="12811" width="1.59765625" style="1" customWidth="1"/>
    <col min="12812" max="12813" width="3.09765625" style="1" customWidth="1"/>
    <col min="12814" max="13056" width="8.796875" style="1"/>
    <col min="13057" max="13057" width="1" style="1" customWidth="1"/>
    <col min="13058" max="13058" width="2.19921875" style="1" customWidth="1"/>
    <col min="13059" max="13059" width="4.296875" style="1" customWidth="1"/>
    <col min="13060" max="13060" width="16.296875" style="1" customWidth="1"/>
    <col min="13061" max="13061" width="3.296875" style="1" customWidth="1"/>
    <col min="13062" max="13062" width="15.8984375" style="1" customWidth="1"/>
    <col min="13063" max="13063" width="34.296875" style="1" customWidth="1"/>
    <col min="13064" max="13067" width="1.59765625" style="1" customWidth="1"/>
    <col min="13068" max="13069" width="3.09765625" style="1" customWidth="1"/>
    <col min="13070" max="13312" width="8.796875" style="1"/>
    <col min="13313" max="13313" width="1" style="1" customWidth="1"/>
    <col min="13314" max="13314" width="2.19921875" style="1" customWidth="1"/>
    <col min="13315" max="13315" width="4.296875" style="1" customWidth="1"/>
    <col min="13316" max="13316" width="16.296875" style="1" customWidth="1"/>
    <col min="13317" max="13317" width="3.296875" style="1" customWidth="1"/>
    <col min="13318" max="13318" width="15.8984375" style="1" customWidth="1"/>
    <col min="13319" max="13319" width="34.296875" style="1" customWidth="1"/>
    <col min="13320" max="13323" width="1.59765625" style="1" customWidth="1"/>
    <col min="13324" max="13325" width="3.09765625" style="1" customWidth="1"/>
    <col min="13326" max="13568" width="8.796875" style="1"/>
    <col min="13569" max="13569" width="1" style="1" customWidth="1"/>
    <col min="13570" max="13570" width="2.19921875" style="1" customWidth="1"/>
    <col min="13571" max="13571" width="4.296875" style="1" customWidth="1"/>
    <col min="13572" max="13572" width="16.296875" style="1" customWidth="1"/>
    <col min="13573" max="13573" width="3.296875" style="1" customWidth="1"/>
    <col min="13574" max="13574" width="15.8984375" style="1" customWidth="1"/>
    <col min="13575" max="13575" width="34.296875" style="1" customWidth="1"/>
    <col min="13576" max="13579" width="1.59765625" style="1" customWidth="1"/>
    <col min="13580" max="13581" width="3.09765625" style="1" customWidth="1"/>
    <col min="13582" max="13824" width="8.796875" style="1"/>
    <col min="13825" max="13825" width="1" style="1" customWidth="1"/>
    <col min="13826" max="13826" width="2.19921875" style="1" customWidth="1"/>
    <col min="13827" max="13827" width="4.296875" style="1" customWidth="1"/>
    <col min="13828" max="13828" width="16.296875" style="1" customWidth="1"/>
    <col min="13829" max="13829" width="3.296875" style="1" customWidth="1"/>
    <col min="13830" max="13830" width="15.8984375" style="1" customWidth="1"/>
    <col min="13831" max="13831" width="34.296875" style="1" customWidth="1"/>
    <col min="13832" max="13835" width="1.59765625" style="1" customWidth="1"/>
    <col min="13836" max="13837" width="3.09765625" style="1" customWidth="1"/>
    <col min="13838" max="14080" width="8.796875" style="1"/>
    <col min="14081" max="14081" width="1" style="1" customWidth="1"/>
    <col min="14082" max="14082" width="2.19921875" style="1" customWidth="1"/>
    <col min="14083" max="14083" width="4.296875" style="1" customWidth="1"/>
    <col min="14084" max="14084" width="16.296875" style="1" customWidth="1"/>
    <col min="14085" max="14085" width="3.296875" style="1" customWidth="1"/>
    <col min="14086" max="14086" width="15.8984375" style="1" customWidth="1"/>
    <col min="14087" max="14087" width="34.296875" style="1" customWidth="1"/>
    <col min="14088" max="14091" width="1.59765625" style="1" customWidth="1"/>
    <col min="14092" max="14093" width="3.09765625" style="1" customWidth="1"/>
    <col min="14094" max="14336" width="8.796875" style="1"/>
    <col min="14337" max="14337" width="1" style="1" customWidth="1"/>
    <col min="14338" max="14338" width="2.19921875" style="1" customWidth="1"/>
    <col min="14339" max="14339" width="4.296875" style="1" customWidth="1"/>
    <col min="14340" max="14340" width="16.296875" style="1" customWidth="1"/>
    <col min="14341" max="14341" width="3.296875" style="1" customWidth="1"/>
    <col min="14342" max="14342" width="15.8984375" style="1" customWidth="1"/>
    <col min="14343" max="14343" width="34.296875" style="1" customWidth="1"/>
    <col min="14344" max="14347" width="1.59765625" style="1" customWidth="1"/>
    <col min="14348" max="14349" width="3.09765625" style="1" customWidth="1"/>
    <col min="14350" max="14592" width="8.796875" style="1"/>
    <col min="14593" max="14593" width="1" style="1" customWidth="1"/>
    <col min="14594" max="14594" width="2.19921875" style="1" customWidth="1"/>
    <col min="14595" max="14595" width="4.296875" style="1" customWidth="1"/>
    <col min="14596" max="14596" width="16.296875" style="1" customWidth="1"/>
    <col min="14597" max="14597" width="3.296875" style="1" customWidth="1"/>
    <col min="14598" max="14598" width="15.8984375" style="1" customWidth="1"/>
    <col min="14599" max="14599" width="34.296875" style="1" customWidth="1"/>
    <col min="14600" max="14603" width="1.59765625" style="1" customWidth="1"/>
    <col min="14604" max="14605" width="3.09765625" style="1" customWidth="1"/>
    <col min="14606" max="14848" width="8.796875" style="1"/>
    <col min="14849" max="14849" width="1" style="1" customWidth="1"/>
    <col min="14850" max="14850" width="2.19921875" style="1" customWidth="1"/>
    <col min="14851" max="14851" width="4.296875" style="1" customWidth="1"/>
    <col min="14852" max="14852" width="16.296875" style="1" customWidth="1"/>
    <col min="14853" max="14853" width="3.296875" style="1" customWidth="1"/>
    <col min="14854" max="14854" width="15.8984375" style="1" customWidth="1"/>
    <col min="14855" max="14855" width="34.296875" style="1" customWidth="1"/>
    <col min="14856" max="14859" width="1.59765625" style="1" customWidth="1"/>
    <col min="14860" max="14861" width="3.09765625" style="1" customWidth="1"/>
    <col min="14862" max="15104" width="8.796875" style="1"/>
    <col min="15105" max="15105" width="1" style="1" customWidth="1"/>
    <col min="15106" max="15106" width="2.19921875" style="1" customWidth="1"/>
    <col min="15107" max="15107" width="4.296875" style="1" customWidth="1"/>
    <col min="15108" max="15108" width="16.296875" style="1" customWidth="1"/>
    <col min="15109" max="15109" width="3.296875" style="1" customWidth="1"/>
    <col min="15110" max="15110" width="15.8984375" style="1" customWidth="1"/>
    <col min="15111" max="15111" width="34.296875" style="1" customWidth="1"/>
    <col min="15112" max="15115" width="1.59765625" style="1" customWidth="1"/>
    <col min="15116" max="15117" width="3.09765625" style="1" customWidth="1"/>
    <col min="15118" max="15360" width="8.796875" style="1"/>
    <col min="15361" max="15361" width="1" style="1" customWidth="1"/>
    <col min="15362" max="15362" width="2.19921875" style="1" customWidth="1"/>
    <col min="15363" max="15363" width="4.296875" style="1" customWidth="1"/>
    <col min="15364" max="15364" width="16.296875" style="1" customWidth="1"/>
    <col min="15365" max="15365" width="3.296875" style="1" customWidth="1"/>
    <col min="15366" max="15366" width="15.8984375" style="1" customWidth="1"/>
    <col min="15367" max="15367" width="34.296875" style="1" customWidth="1"/>
    <col min="15368" max="15371" width="1.59765625" style="1" customWidth="1"/>
    <col min="15372" max="15373" width="3.09765625" style="1" customWidth="1"/>
    <col min="15374" max="15616" width="8.796875" style="1"/>
    <col min="15617" max="15617" width="1" style="1" customWidth="1"/>
    <col min="15618" max="15618" width="2.19921875" style="1" customWidth="1"/>
    <col min="15619" max="15619" width="4.296875" style="1" customWidth="1"/>
    <col min="15620" max="15620" width="16.296875" style="1" customWidth="1"/>
    <col min="15621" max="15621" width="3.296875" style="1" customWidth="1"/>
    <col min="15622" max="15622" width="15.8984375" style="1" customWidth="1"/>
    <col min="15623" max="15623" width="34.296875" style="1" customWidth="1"/>
    <col min="15624" max="15627" width="1.59765625" style="1" customWidth="1"/>
    <col min="15628" max="15629" width="3.09765625" style="1" customWidth="1"/>
    <col min="15630" max="15872" width="8.796875" style="1"/>
    <col min="15873" max="15873" width="1" style="1" customWidth="1"/>
    <col min="15874" max="15874" width="2.19921875" style="1" customWidth="1"/>
    <col min="15875" max="15875" width="4.296875" style="1" customWidth="1"/>
    <col min="15876" max="15876" width="16.296875" style="1" customWidth="1"/>
    <col min="15877" max="15877" width="3.296875" style="1" customWidth="1"/>
    <col min="15878" max="15878" width="15.8984375" style="1" customWidth="1"/>
    <col min="15879" max="15879" width="34.296875" style="1" customWidth="1"/>
    <col min="15880" max="15883" width="1.59765625" style="1" customWidth="1"/>
    <col min="15884" max="15885" width="3.09765625" style="1" customWidth="1"/>
    <col min="15886" max="16128" width="8.796875" style="1"/>
    <col min="16129" max="16129" width="1" style="1" customWidth="1"/>
    <col min="16130" max="16130" width="2.19921875" style="1" customWidth="1"/>
    <col min="16131" max="16131" width="4.296875" style="1" customWidth="1"/>
    <col min="16132" max="16132" width="16.296875" style="1" customWidth="1"/>
    <col min="16133" max="16133" width="3.296875" style="1" customWidth="1"/>
    <col min="16134" max="16134" width="15.8984375" style="1" customWidth="1"/>
    <col min="16135" max="16135" width="34.296875" style="1" customWidth="1"/>
    <col min="16136" max="16139" width="1.59765625" style="1" customWidth="1"/>
    <col min="16140" max="16141" width="3.09765625" style="1" customWidth="1"/>
    <col min="16142" max="16384" width="8.796875" style="1"/>
  </cols>
  <sheetData>
    <row r="1" spans="2:8" ht="18" customHeight="1" x14ac:dyDescent="0.45"/>
    <row r="2" spans="2:8" ht="18" customHeight="1" x14ac:dyDescent="0.45">
      <c r="C2" s="2"/>
      <c r="D2" s="2"/>
      <c r="E2" s="2"/>
      <c r="F2" s="2"/>
      <c r="G2" s="3" t="s">
        <v>42</v>
      </c>
    </row>
    <row r="3" spans="2:8" ht="18" customHeight="1" x14ac:dyDescent="0.45">
      <c r="C3" s="51" t="s">
        <v>43</v>
      </c>
      <c r="D3" s="51"/>
      <c r="E3" s="51"/>
      <c r="F3" s="51"/>
      <c r="G3" s="4"/>
    </row>
    <row r="4" spans="2:8" ht="15" customHeight="1" x14ac:dyDescent="0.45">
      <c r="C4" s="4"/>
      <c r="D4" s="4"/>
      <c r="E4" s="4"/>
      <c r="F4" s="4"/>
      <c r="G4" s="4"/>
    </row>
    <row r="5" spans="2:8" ht="18" customHeight="1" x14ac:dyDescent="0.45">
      <c r="B5" s="52" t="s">
        <v>44</v>
      </c>
      <c r="C5" s="52"/>
      <c r="D5" s="52"/>
      <c r="E5" s="52"/>
      <c r="F5" s="52"/>
      <c r="G5" s="52"/>
    </row>
    <row r="6" spans="2:8" ht="18" customHeight="1" x14ac:dyDescent="0.45">
      <c r="C6" s="52" t="s">
        <v>45</v>
      </c>
      <c r="D6" s="52"/>
      <c r="E6" s="52"/>
      <c r="F6" s="52"/>
      <c r="G6" s="52"/>
    </row>
    <row r="7" spans="2:8" ht="18" customHeight="1" x14ac:dyDescent="0.45">
      <c r="C7" s="52" t="s">
        <v>46</v>
      </c>
      <c r="D7" s="52"/>
      <c r="E7" s="52"/>
      <c r="F7" s="52"/>
      <c r="G7" s="52"/>
    </row>
    <row r="8" spans="2:8" ht="18" customHeight="1" x14ac:dyDescent="0.45">
      <c r="C8" s="52" t="s">
        <v>47</v>
      </c>
      <c r="D8" s="52"/>
      <c r="E8" s="52"/>
      <c r="F8" s="52"/>
      <c r="G8" s="52"/>
      <c r="H8" s="52"/>
    </row>
    <row r="9" spans="2:8" ht="18" customHeight="1" x14ac:dyDescent="0.45">
      <c r="C9" s="5"/>
      <c r="D9" s="5"/>
      <c r="E9" s="5"/>
      <c r="F9" s="5"/>
      <c r="G9" s="5"/>
    </row>
    <row r="10" spans="2:8" ht="24" customHeight="1" x14ac:dyDescent="0.45">
      <c r="C10" s="53" t="s">
        <v>70</v>
      </c>
      <c r="D10" s="53"/>
      <c r="E10" s="53"/>
      <c r="F10" s="53"/>
      <c r="G10" s="53"/>
    </row>
    <row r="11" spans="2:8" ht="18" customHeight="1" x14ac:dyDescent="0.45">
      <c r="C11" s="6"/>
      <c r="D11" s="6"/>
      <c r="E11" s="6"/>
      <c r="F11" s="6"/>
      <c r="G11" s="6"/>
    </row>
    <row r="12" spans="2:8" ht="33" customHeight="1" x14ac:dyDescent="0.45">
      <c r="C12" s="54" t="s">
        <v>48</v>
      </c>
      <c r="D12" s="54"/>
      <c r="E12" s="54"/>
      <c r="F12" s="54"/>
      <c r="G12" s="54"/>
    </row>
    <row r="13" spans="2:8" ht="15" customHeight="1" x14ac:dyDescent="0.45">
      <c r="C13" s="7"/>
      <c r="D13" s="7"/>
      <c r="E13" s="7"/>
      <c r="F13" s="8"/>
      <c r="G13" s="8"/>
    </row>
    <row r="14" spans="2:8" ht="33" customHeight="1" x14ac:dyDescent="0.45">
      <c r="C14" s="36" t="s">
        <v>49</v>
      </c>
      <c r="D14" s="37"/>
      <c r="E14" s="55"/>
      <c r="F14" s="56"/>
      <c r="G14" s="47"/>
    </row>
    <row r="15" spans="2:8" ht="33" customHeight="1" x14ac:dyDescent="0.45">
      <c r="C15" s="30" t="s">
        <v>50</v>
      </c>
      <c r="D15" s="31"/>
      <c r="E15" s="31"/>
      <c r="F15" s="43"/>
      <c r="G15" s="45"/>
    </row>
    <row r="16" spans="2:8" ht="18" customHeight="1" x14ac:dyDescent="0.45">
      <c r="C16" s="27" t="s">
        <v>51</v>
      </c>
      <c r="D16" s="28"/>
      <c r="E16" s="29"/>
      <c r="F16" s="46" t="s">
        <v>52</v>
      </c>
      <c r="G16" s="47"/>
    </row>
    <row r="17" spans="3:7" ht="15" customHeight="1" x14ac:dyDescent="0.45">
      <c r="C17" s="48" t="s">
        <v>53</v>
      </c>
      <c r="D17" s="50"/>
      <c r="E17" s="49"/>
      <c r="F17" s="48"/>
      <c r="G17" s="49"/>
    </row>
    <row r="18" spans="3:7" ht="33" customHeight="1" x14ac:dyDescent="0.45">
      <c r="C18" s="36" t="s">
        <v>54</v>
      </c>
      <c r="D18" s="37"/>
      <c r="E18" s="37"/>
      <c r="F18" s="38" t="s">
        <v>55</v>
      </c>
      <c r="G18" s="39"/>
    </row>
    <row r="19" spans="3:7" ht="33" customHeight="1" x14ac:dyDescent="0.45">
      <c r="C19" s="36" t="s">
        <v>56</v>
      </c>
      <c r="D19" s="37"/>
      <c r="E19" s="37"/>
      <c r="F19" s="38" t="s">
        <v>57</v>
      </c>
      <c r="G19" s="39"/>
    </row>
    <row r="20" spans="3:7" ht="18" customHeight="1" x14ac:dyDescent="0.45">
      <c r="C20" s="40" t="s">
        <v>58</v>
      </c>
      <c r="D20" s="38" t="s">
        <v>59</v>
      </c>
      <c r="E20" s="42"/>
      <c r="F20" s="39"/>
      <c r="G20" s="9" t="s">
        <v>60</v>
      </c>
    </row>
    <row r="21" spans="3:7" ht="81.75" customHeight="1" x14ac:dyDescent="0.45">
      <c r="C21" s="41"/>
      <c r="D21" s="43"/>
      <c r="E21" s="44"/>
      <c r="F21" s="45"/>
      <c r="G21" s="10"/>
    </row>
    <row r="22" spans="3:7" ht="17.100000000000001" customHeight="1" x14ac:dyDescent="0.45">
      <c r="C22" s="26" t="s">
        <v>61</v>
      </c>
      <c r="D22" s="26"/>
      <c r="E22" s="15"/>
      <c r="F22" s="15"/>
      <c r="G22" s="15"/>
    </row>
    <row r="23" spans="3:7" ht="17.100000000000001" customHeight="1" x14ac:dyDescent="0.45">
      <c r="C23" s="26"/>
      <c r="D23" s="26"/>
      <c r="E23" s="15"/>
      <c r="F23" s="15"/>
      <c r="G23" s="15"/>
    </row>
    <row r="24" spans="3:7" ht="17.100000000000001" customHeight="1" x14ac:dyDescent="0.45">
      <c r="C24" s="26"/>
      <c r="D24" s="26"/>
      <c r="E24" s="15"/>
      <c r="F24" s="15"/>
      <c r="G24" s="15"/>
    </row>
    <row r="25" spans="3:7" ht="17.100000000000001" customHeight="1" x14ac:dyDescent="0.45">
      <c r="C25" s="26" t="s">
        <v>62</v>
      </c>
      <c r="D25" s="26"/>
      <c r="E25" s="27" t="s">
        <v>63</v>
      </c>
      <c r="F25" s="28"/>
      <c r="G25" s="29"/>
    </row>
    <row r="26" spans="3:7" ht="17.100000000000001" customHeight="1" x14ac:dyDescent="0.45">
      <c r="C26" s="26"/>
      <c r="D26" s="26"/>
      <c r="E26" s="30"/>
      <c r="F26" s="31"/>
      <c r="G26" s="32"/>
    </row>
    <row r="27" spans="3:7" ht="17.100000000000001" customHeight="1" x14ac:dyDescent="0.45">
      <c r="C27" s="26"/>
      <c r="D27" s="26"/>
      <c r="E27" s="33"/>
      <c r="F27" s="34"/>
      <c r="G27" s="35"/>
    </row>
    <row r="28" spans="3:7" ht="39" customHeight="1" x14ac:dyDescent="0.45">
      <c r="C28" s="26" t="s">
        <v>64</v>
      </c>
      <c r="D28" s="26"/>
      <c r="E28" s="15" t="s">
        <v>65</v>
      </c>
      <c r="F28" s="15"/>
      <c r="G28" s="15"/>
    </row>
    <row r="29" spans="3:7" ht="20.100000000000001" customHeight="1" x14ac:dyDescent="0.45">
      <c r="C29" s="14" t="s">
        <v>66</v>
      </c>
      <c r="D29" s="14"/>
      <c r="E29" s="15"/>
      <c r="F29" s="15"/>
      <c r="G29" s="15"/>
    </row>
    <row r="30" spans="3:7" ht="20.100000000000001" customHeight="1" x14ac:dyDescent="0.45">
      <c r="C30" s="16" t="s">
        <v>67</v>
      </c>
      <c r="D30" s="16"/>
      <c r="E30" s="15"/>
      <c r="F30" s="15"/>
      <c r="G30" s="15"/>
    </row>
    <row r="31" spans="3:7" ht="14.1" customHeight="1" x14ac:dyDescent="0.45">
      <c r="C31" s="17" t="s">
        <v>68</v>
      </c>
      <c r="D31" s="18"/>
      <c r="E31" s="18"/>
      <c r="F31" s="18"/>
      <c r="G31" s="19"/>
    </row>
    <row r="32" spans="3:7" ht="14.1" customHeight="1" x14ac:dyDescent="0.45">
      <c r="C32" s="20"/>
      <c r="D32" s="21"/>
      <c r="E32" s="21"/>
      <c r="F32" s="21"/>
      <c r="G32" s="22"/>
    </row>
    <row r="33" spans="3:7" ht="76.5" customHeight="1" x14ac:dyDescent="0.45">
      <c r="C33" s="23"/>
      <c r="D33" s="24"/>
      <c r="E33" s="24"/>
      <c r="F33" s="24"/>
      <c r="G33" s="25"/>
    </row>
    <row r="34" spans="3:7" ht="6" customHeight="1" x14ac:dyDescent="0.45">
      <c r="C34" s="11"/>
      <c r="D34" s="11"/>
      <c r="E34" s="11"/>
      <c r="F34" s="11"/>
      <c r="G34" s="11"/>
    </row>
    <row r="35" spans="3:7" x14ac:dyDescent="0.45">
      <c r="C35" s="12" t="s">
        <v>69</v>
      </c>
      <c r="D35" s="13"/>
      <c r="E35" s="13"/>
      <c r="F35" s="13"/>
      <c r="G35" s="13"/>
    </row>
    <row r="36" spans="3:7" x14ac:dyDescent="0.45">
      <c r="C36" s="13"/>
      <c r="D36" s="13"/>
      <c r="E36" s="13"/>
      <c r="F36" s="13"/>
      <c r="G36" s="13"/>
    </row>
    <row r="37" spans="3:7" x14ac:dyDescent="0.45">
      <c r="C37" s="13"/>
      <c r="D37" s="13"/>
      <c r="E37" s="13"/>
      <c r="F37" s="13"/>
      <c r="G37" s="13"/>
    </row>
    <row r="38" spans="3:7" x14ac:dyDescent="0.45">
      <c r="C38" s="13"/>
      <c r="D38" s="13"/>
      <c r="E38" s="13"/>
      <c r="F38" s="13"/>
      <c r="G38" s="13"/>
    </row>
  </sheetData>
  <mergeCells count="32">
    <mergeCell ref="C16:E16"/>
    <mergeCell ref="F16:G17"/>
    <mergeCell ref="C17:E17"/>
    <mergeCell ref="C3:F3"/>
    <mergeCell ref="B5:G5"/>
    <mergeCell ref="C6:G6"/>
    <mergeCell ref="C7:G7"/>
    <mergeCell ref="C8:H8"/>
    <mergeCell ref="C10:G10"/>
    <mergeCell ref="C12:G12"/>
    <mergeCell ref="C14:E14"/>
    <mergeCell ref="F14:G14"/>
    <mergeCell ref="C15:E15"/>
    <mergeCell ref="F15:G15"/>
    <mergeCell ref="C18:E18"/>
    <mergeCell ref="F18:G18"/>
    <mergeCell ref="C19:E19"/>
    <mergeCell ref="F19:G19"/>
    <mergeCell ref="C20:C21"/>
    <mergeCell ref="D20:F20"/>
    <mergeCell ref="D21:F21"/>
    <mergeCell ref="C22:D24"/>
    <mergeCell ref="E22:G24"/>
    <mergeCell ref="C25:D27"/>
    <mergeCell ref="E25:G27"/>
    <mergeCell ref="C28:D28"/>
    <mergeCell ref="E28:G28"/>
    <mergeCell ref="C35:G38"/>
    <mergeCell ref="C29:D29"/>
    <mergeCell ref="E29:G30"/>
    <mergeCell ref="C30:D30"/>
    <mergeCell ref="C31:G33"/>
  </mergeCells>
  <phoneticPr fontId="2"/>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5"/>
  <sheetViews>
    <sheetView view="pageBreakPreview" topLeftCell="A12" zoomScale="115" zoomScaleNormal="100" zoomScaleSheetLayoutView="115" workbookViewId="0">
      <selection activeCell="A2" sqref="A2:L2"/>
    </sheetView>
  </sheetViews>
  <sheetFormatPr defaultColWidth="8.8984375" defaultRowHeight="15" x14ac:dyDescent="0.45"/>
  <cols>
    <col min="1" max="1" width="1.09765625" style="537" customWidth="1"/>
    <col min="2" max="2" width="5.3984375" style="537" customWidth="1"/>
    <col min="3" max="3" width="16.59765625" style="537" customWidth="1"/>
    <col min="4" max="4" width="1.59765625" style="537" customWidth="1"/>
    <col min="5" max="5" width="7.59765625" style="537" customWidth="1"/>
    <col min="6" max="6" width="6.59765625" style="537" customWidth="1"/>
    <col min="7" max="7" width="2.59765625" style="537" customWidth="1"/>
    <col min="8" max="8" width="9" style="537" customWidth="1"/>
    <col min="9" max="9" width="2.3984375" style="537" customWidth="1"/>
    <col min="10" max="10" width="9.59765625" style="537" customWidth="1"/>
    <col min="11" max="11" width="20.8984375" style="537" customWidth="1"/>
    <col min="12" max="12" width="7.3984375" style="537" customWidth="1"/>
    <col min="13" max="256" width="8.8984375" style="537"/>
    <col min="257" max="257" width="1.09765625" style="537" customWidth="1"/>
    <col min="258" max="258" width="5.3984375" style="537" customWidth="1"/>
    <col min="259" max="259" width="16.59765625" style="537" customWidth="1"/>
    <col min="260" max="260" width="1.59765625" style="537" customWidth="1"/>
    <col min="261" max="261" width="7.59765625" style="537" customWidth="1"/>
    <col min="262" max="262" width="6.59765625" style="537" customWidth="1"/>
    <col min="263" max="263" width="2.59765625" style="537" customWidth="1"/>
    <col min="264" max="264" width="9" style="537" customWidth="1"/>
    <col min="265" max="265" width="2.3984375" style="537" customWidth="1"/>
    <col min="266" max="266" width="9.59765625" style="537" customWidth="1"/>
    <col min="267" max="267" width="20.8984375" style="537" customWidth="1"/>
    <col min="268" max="268" width="7.3984375" style="537" customWidth="1"/>
    <col min="269" max="512" width="8.8984375" style="537"/>
    <col min="513" max="513" width="1.09765625" style="537" customWidth="1"/>
    <col min="514" max="514" width="5.3984375" style="537" customWidth="1"/>
    <col min="515" max="515" width="16.59765625" style="537" customWidth="1"/>
    <col min="516" max="516" width="1.59765625" style="537" customWidth="1"/>
    <col min="517" max="517" width="7.59765625" style="537" customWidth="1"/>
    <col min="518" max="518" width="6.59765625" style="537" customWidth="1"/>
    <col min="519" max="519" width="2.59765625" style="537" customWidth="1"/>
    <col min="520" max="520" width="9" style="537" customWidth="1"/>
    <col min="521" max="521" width="2.3984375" style="537" customWidth="1"/>
    <col min="522" max="522" width="9.59765625" style="537" customWidth="1"/>
    <col min="523" max="523" width="20.8984375" style="537" customWidth="1"/>
    <col min="524" max="524" width="7.3984375" style="537" customWidth="1"/>
    <col min="525" max="768" width="8.8984375" style="537"/>
    <col min="769" max="769" width="1.09765625" style="537" customWidth="1"/>
    <col min="770" max="770" width="5.3984375" style="537" customWidth="1"/>
    <col min="771" max="771" width="16.59765625" style="537" customWidth="1"/>
    <col min="772" max="772" width="1.59765625" style="537" customWidth="1"/>
    <col min="773" max="773" width="7.59765625" style="537" customWidth="1"/>
    <col min="774" max="774" width="6.59765625" style="537" customWidth="1"/>
    <col min="775" max="775" width="2.59765625" style="537" customWidth="1"/>
    <col min="776" max="776" width="9" style="537" customWidth="1"/>
    <col min="777" max="777" width="2.3984375" style="537" customWidth="1"/>
    <col min="778" max="778" width="9.59765625" style="537" customWidth="1"/>
    <col min="779" max="779" width="20.8984375" style="537" customWidth="1"/>
    <col min="780" max="780" width="7.3984375" style="537" customWidth="1"/>
    <col min="781" max="1024" width="8.8984375" style="537"/>
    <col min="1025" max="1025" width="1.09765625" style="537" customWidth="1"/>
    <col min="1026" max="1026" width="5.3984375" style="537" customWidth="1"/>
    <col min="1027" max="1027" width="16.59765625" style="537" customWidth="1"/>
    <col min="1028" max="1028" width="1.59765625" style="537" customWidth="1"/>
    <col min="1029" max="1029" width="7.59765625" style="537" customWidth="1"/>
    <col min="1030" max="1030" width="6.59765625" style="537" customWidth="1"/>
    <col min="1031" max="1031" width="2.59765625" style="537" customWidth="1"/>
    <col min="1032" max="1032" width="9" style="537" customWidth="1"/>
    <col min="1033" max="1033" width="2.3984375" style="537" customWidth="1"/>
    <col min="1034" max="1034" width="9.59765625" style="537" customWidth="1"/>
    <col min="1035" max="1035" width="20.8984375" style="537" customWidth="1"/>
    <col min="1036" max="1036" width="7.3984375" style="537" customWidth="1"/>
    <col min="1037" max="1280" width="8.8984375" style="537"/>
    <col min="1281" max="1281" width="1.09765625" style="537" customWidth="1"/>
    <col min="1282" max="1282" width="5.3984375" style="537" customWidth="1"/>
    <col min="1283" max="1283" width="16.59765625" style="537" customWidth="1"/>
    <col min="1284" max="1284" width="1.59765625" style="537" customWidth="1"/>
    <col min="1285" max="1285" width="7.59765625" style="537" customWidth="1"/>
    <col min="1286" max="1286" width="6.59765625" style="537" customWidth="1"/>
    <col min="1287" max="1287" width="2.59765625" style="537" customWidth="1"/>
    <col min="1288" max="1288" width="9" style="537" customWidth="1"/>
    <col min="1289" max="1289" width="2.3984375" style="537" customWidth="1"/>
    <col min="1290" max="1290" width="9.59765625" style="537" customWidth="1"/>
    <col min="1291" max="1291" width="20.8984375" style="537" customWidth="1"/>
    <col min="1292" max="1292" width="7.3984375" style="537" customWidth="1"/>
    <col min="1293" max="1536" width="8.8984375" style="537"/>
    <col min="1537" max="1537" width="1.09765625" style="537" customWidth="1"/>
    <col min="1538" max="1538" width="5.3984375" style="537" customWidth="1"/>
    <col min="1539" max="1539" width="16.59765625" style="537" customWidth="1"/>
    <col min="1540" max="1540" width="1.59765625" style="537" customWidth="1"/>
    <col min="1541" max="1541" width="7.59765625" style="537" customWidth="1"/>
    <col min="1542" max="1542" width="6.59765625" style="537" customWidth="1"/>
    <col min="1543" max="1543" width="2.59765625" style="537" customWidth="1"/>
    <col min="1544" max="1544" width="9" style="537" customWidth="1"/>
    <col min="1545" max="1545" width="2.3984375" style="537" customWidth="1"/>
    <col min="1546" max="1546" width="9.59765625" style="537" customWidth="1"/>
    <col min="1547" max="1547" width="20.8984375" style="537" customWidth="1"/>
    <col min="1548" max="1548" width="7.3984375" style="537" customWidth="1"/>
    <col min="1549" max="1792" width="8.8984375" style="537"/>
    <col min="1793" max="1793" width="1.09765625" style="537" customWidth="1"/>
    <col min="1794" max="1794" width="5.3984375" style="537" customWidth="1"/>
    <col min="1795" max="1795" width="16.59765625" style="537" customWidth="1"/>
    <col min="1796" max="1796" width="1.59765625" style="537" customWidth="1"/>
    <col min="1797" max="1797" width="7.59765625" style="537" customWidth="1"/>
    <col min="1798" max="1798" width="6.59765625" style="537" customWidth="1"/>
    <col min="1799" max="1799" width="2.59765625" style="537" customWidth="1"/>
    <col min="1800" max="1800" width="9" style="537" customWidth="1"/>
    <col min="1801" max="1801" width="2.3984375" style="537" customWidth="1"/>
    <col min="1802" max="1802" width="9.59765625" style="537" customWidth="1"/>
    <col min="1803" max="1803" width="20.8984375" style="537" customWidth="1"/>
    <col min="1804" max="1804" width="7.3984375" style="537" customWidth="1"/>
    <col min="1805" max="2048" width="8.8984375" style="537"/>
    <col min="2049" max="2049" width="1.09765625" style="537" customWidth="1"/>
    <col min="2050" max="2050" width="5.3984375" style="537" customWidth="1"/>
    <col min="2051" max="2051" width="16.59765625" style="537" customWidth="1"/>
    <col min="2052" max="2052" width="1.59765625" style="537" customWidth="1"/>
    <col min="2053" max="2053" width="7.59765625" style="537" customWidth="1"/>
    <col min="2054" max="2054" width="6.59765625" style="537" customWidth="1"/>
    <col min="2055" max="2055" width="2.59765625" style="537" customWidth="1"/>
    <col min="2056" max="2056" width="9" style="537" customWidth="1"/>
    <col min="2057" max="2057" width="2.3984375" style="537" customWidth="1"/>
    <col min="2058" max="2058" width="9.59765625" style="537" customWidth="1"/>
    <col min="2059" max="2059" width="20.8984375" style="537" customWidth="1"/>
    <col min="2060" max="2060" width="7.3984375" style="537" customWidth="1"/>
    <col min="2061" max="2304" width="8.8984375" style="537"/>
    <col min="2305" max="2305" width="1.09765625" style="537" customWidth="1"/>
    <col min="2306" max="2306" width="5.3984375" style="537" customWidth="1"/>
    <col min="2307" max="2307" width="16.59765625" style="537" customWidth="1"/>
    <col min="2308" max="2308" width="1.59765625" style="537" customWidth="1"/>
    <col min="2309" max="2309" width="7.59765625" style="537" customWidth="1"/>
    <col min="2310" max="2310" width="6.59765625" style="537" customWidth="1"/>
    <col min="2311" max="2311" width="2.59765625" style="537" customWidth="1"/>
    <col min="2312" max="2312" width="9" style="537" customWidth="1"/>
    <col min="2313" max="2313" width="2.3984375" style="537" customWidth="1"/>
    <col min="2314" max="2314" width="9.59765625" style="537" customWidth="1"/>
    <col min="2315" max="2315" width="20.8984375" style="537" customWidth="1"/>
    <col min="2316" max="2316" width="7.3984375" style="537" customWidth="1"/>
    <col min="2317" max="2560" width="8.8984375" style="537"/>
    <col min="2561" max="2561" width="1.09765625" style="537" customWidth="1"/>
    <col min="2562" max="2562" width="5.3984375" style="537" customWidth="1"/>
    <col min="2563" max="2563" width="16.59765625" style="537" customWidth="1"/>
    <col min="2564" max="2564" width="1.59765625" style="537" customWidth="1"/>
    <col min="2565" max="2565" width="7.59765625" style="537" customWidth="1"/>
    <col min="2566" max="2566" width="6.59765625" style="537" customWidth="1"/>
    <col min="2567" max="2567" width="2.59765625" style="537" customWidth="1"/>
    <col min="2568" max="2568" width="9" style="537" customWidth="1"/>
    <col min="2569" max="2569" width="2.3984375" style="537" customWidth="1"/>
    <col min="2570" max="2570" width="9.59765625" style="537" customWidth="1"/>
    <col min="2571" max="2571" width="20.8984375" style="537" customWidth="1"/>
    <col min="2572" max="2572" width="7.3984375" style="537" customWidth="1"/>
    <col min="2573" max="2816" width="8.8984375" style="537"/>
    <col min="2817" max="2817" width="1.09765625" style="537" customWidth="1"/>
    <col min="2818" max="2818" width="5.3984375" style="537" customWidth="1"/>
    <col min="2819" max="2819" width="16.59765625" style="537" customWidth="1"/>
    <col min="2820" max="2820" width="1.59765625" style="537" customWidth="1"/>
    <col min="2821" max="2821" width="7.59765625" style="537" customWidth="1"/>
    <col min="2822" max="2822" width="6.59765625" style="537" customWidth="1"/>
    <col min="2823" max="2823" width="2.59765625" style="537" customWidth="1"/>
    <col min="2824" max="2824" width="9" style="537" customWidth="1"/>
    <col min="2825" max="2825" width="2.3984375" style="537" customWidth="1"/>
    <col min="2826" max="2826" width="9.59765625" style="537" customWidth="1"/>
    <col min="2827" max="2827" width="20.8984375" style="537" customWidth="1"/>
    <col min="2828" max="2828" width="7.3984375" style="537" customWidth="1"/>
    <col min="2829" max="3072" width="8.8984375" style="537"/>
    <col min="3073" max="3073" width="1.09765625" style="537" customWidth="1"/>
    <col min="3074" max="3074" width="5.3984375" style="537" customWidth="1"/>
    <col min="3075" max="3075" width="16.59765625" style="537" customWidth="1"/>
    <col min="3076" max="3076" width="1.59765625" style="537" customWidth="1"/>
    <col min="3077" max="3077" width="7.59765625" style="537" customWidth="1"/>
    <col min="3078" max="3078" width="6.59765625" style="537" customWidth="1"/>
    <col min="3079" max="3079" width="2.59765625" style="537" customWidth="1"/>
    <col min="3080" max="3080" width="9" style="537" customWidth="1"/>
    <col min="3081" max="3081" width="2.3984375" style="537" customWidth="1"/>
    <col min="3082" max="3082" width="9.59765625" style="537" customWidth="1"/>
    <col min="3083" max="3083" width="20.8984375" style="537" customWidth="1"/>
    <col min="3084" max="3084" width="7.3984375" style="537" customWidth="1"/>
    <col min="3085" max="3328" width="8.8984375" style="537"/>
    <col min="3329" max="3329" width="1.09765625" style="537" customWidth="1"/>
    <col min="3330" max="3330" width="5.3984375" style="537" customWidth="1"/>
    <col min="3331" max="3331" width="16.59765625" style="537" customWidth="1"/>
    <col min="3332" max="3332" width="1.59765625" style="537" customWidth="1"/>
    <col min="3333" max="3333" width="7.59765625" style="537" customWidth="1"/>
    <col min="3334" max="3334" width="6.59765625" style="537" customWidth="1"/>
    <col min="3335" max="3335" width="2.59765625" style="537" customWidth="1"/>
    <col min="3336" max="3336" width="9" style="537" customWidth="1"/>
    <col min="3337" max="3337" width="2.3984375" style="537" customWidth="1"/>
    <col min="3338" max="3338" width="9.59765625" style="537" customWidth="1"/>
    <col min="3339" max="3339" width="20.8984375" style="537" customWidth="1"/>
    <col min="3340" max="3340" width="7.3984375" style="537" customWidth="1"/>
    <col min="3341" max="3584" width="8.8984375" style="537"/>
    <col min="3585" max="3585" width="1.09765625" style="537" customWidth="1"/>
    <col min="3586" max="3586" width="5.3984375" style="537" customWidth="1"/>
    <col min="3587" max="3587" width="16.59765625" style="537" customWidth="1"/>
    <col min="3588" max="3588" width="1.59765625" style="537" customWidth="1"/>
    <col min="3589" max="3589" width="7.59765625" style="537" customWidth="1"/>
    <col min="3590" max="3590" width="6.59765625" style="537" customWidth="1"/>
    <col min="3591" max="3591" width="2.59765625" style="537" customWidth="1"/>
    <col min="3592" max="3592" width="9" style="537" customWidth="1"/>
    <col min="3593" max="3593" width="2.3984375" style="537" customWidth="1"/>
    <col min="3594" max="3594" width="9.59765625" style="537" customWidth="1"/>
    <col min="3595" max="3595" width="20.8984375" style="537" customWidth="1"/>
    <col min="3596" max="3596" width="7.3984375" style="537" customWidth="1"/>
    <col min="3597" max="3840" width="8.8984375" style="537"/>
    <col min="3841" max="3841" width="1.09765625" style="537" customWidth="1"/>
    <col min="3842" max="3842" width="5.3984375" style="537" customWidth="1"/>
    <col min="3843" max="3843" width="16.59765625" style="537" customWidth="1"/>
    <col min="3844" max="3844" width="1.59765625" style="537" customWidth="1"/>
    <col min="3845" max="3845" width="7.59765625" style="537" customWidth="1"/>
    <col min="3846" max="3846" width="6.59765625" style="537" customWidth="1"/>
    <col min="3847" max="3847" width="2.59765625" style="537" customWidth="1"/>
    <col min="3848" max="3848" width="9" style="537" customWidth="1"/>
    <col min="3849" max="3849" width="2.3984375" style="537" customWidth="1"/>
    <col min="3850" max="3850" width="9.59765625" style="537" customWidth="1"/>
    <col min="3851" max="3851" width="20.8984375" style="537" customWidth="1"/>
    <col min="3852" max="3852" width="7.3984375" style="537" customWidth="1"/>
    <col min="3853" max="4096" width="8.8984375" style="537"/>
    <col min="4097" max="4097" width="1.09765625" style="537" customWidth="1"/>
    <col min="4098" max="4098" width="5.3984375" style="537" customWidth="1"/>
    <col min="4099" max="4099" width="16.59765625" style="537" customWidth="1"/>
    <col min="4100" max="4100" width="1.59765625" style="537" customWidth="1"/>
    <col min="4101" max="4101" width="7.59765625" style="537" customWidth="1"/>
    <col min="4102" max="4102" width="6.59765625" style="537" customWidth="1"/>
    <col min="4103" max="4103" width="2.59765625" style="537" customWidth="1"/>
    <col min="4104" max="4104" width="9" style="537" customWidth="1"/>
    <col min="4105" max="4105" width="2.3984375" style="537" customWidth="1"/>
    <col min="4106" max="4106" width="9.59765625" style="537" customWidth="1"/>
    <col min="4107" max="4107" width="20.8984375" style="537" customWidth="1"/>
    <col min="4108" max="4108" width="7.3984375" style="537" customWidth="1"/>
    <col min="4109" max="4352" width="8.8984375" style="537"/>
    <col min="4353" max="4353" width="1.09765625" style="537" customWidth="1"/>
    <col min="4354" max="4354" width="5.3984375" style="537" customWidth="1"/>
    <col min="4355" max="4355" width="16.59765625" style="537" customWidth="1"/>
    <col min="4356" max="4356" width="1.59765625" style="537" customWidth="1"/>
    <col min="4357" max="4357" width="7.59765625" style="537" customWidth="1"/>
    <col min="4358" max="4358" width="6.59765625" style="537" customWidth="1"/>
    <col min="4359" max="4359" width="2.59765625" style="537" customWidth="1"/>
    <col min="4360" max="4360" width="9" style="537" customWidth="1"/>
    <col min="4361" max="4361" width="2.3984375" style="537" customWidth="1"/>
    <col min="4362" max="4362" width="9.59765625" style="537" customWidth="1"/>
    <col min="4363" max="4363" width="20.8984375" style="537" customWidth="1"/>
    <col min="4364" max="4364" width="7.3984375" style="537" customWidth="1"/>
    <col min="4365" max="4608" width="8.8984375" style="537"/>
    <col min="4609" max="4609" width="1.09765625" style="537" customWidth="1"/>
    <col min="4610" max="4610" width="5.3984375" style="537" customWidth="1"/>
    <col min="4611" max="4611" width="16.59765625" style="537" customWidth="1"/>
    <col min="4612" max="4612" width="1.59765625" style="537" customWidth="1"/>
    <col min="4613" max="4613" width="7.59765625" style="537" customWidth="1"/>
    <col min="4614" max="4614" width="6.59765625" style="537" customWidth="1"/>
    <col min="4615" max="4615" width="2.59765625" style="537" customWidth="1"/>
    <col min="4616" max="4616" width="9" style="537" customWidth="1"/>
    <col min="4617" max="4617" width="2.3984375" style="537" customWidth="1"/>
    <col min="4618" max="4618" width="9.59765625" style="537" customWidth="1"/>
    <col min="4619" max="4619" width="20.8984375" style="537" customWidth="1"/>
    <col min="4620" max="4620" width="7.3984375" style="537" customWidth="1"/>
    <col min="4621" max="4864" width="8.8984375" style="537"/>
    <col min="4865" max="4865" width="1.09765625" style="537" customWidth="1"/>
    <col min="4866" max="4866" width="5.3984375" style="537" customWidth="1"/>
    <col min="4867" max="4867" width="16.59765625" style="537" customWidth="1"/>
    <col min="4868" max="4868" width="1.59765625" style="537" customWidth="1"/>
    <col min="4869" max="4869" width="7.59765625" style="537" customWidth="1"/>
    <col min="4870" max="4870" width="6.59765625" style="537" customWidth="1"/>
    <col min="4871" max="4871" width="2.59765625" style="537" customWidth="1"/>
    <col min="4872" max="4872" width="9" style="537" customWidth="1"/>
    <col min="4873" max="4873" width="2.3984375" style="537" customWidth="1"/>
    <col min="4874" max="4874" width="9.59765625" style="537" customWidth="1"/>
    <col min="4875" max="4875" width="20.8984375" style="537" customWidth="1"/>
    <col min="4876" max="4876" width="7.3984375" style="537" customWidth="1"/>
    <col min="4877" max="5120" width="8.8984375" style="537"/>
    <col min="5121" max="5121" width="1.09765625" style="537" customWidth="1"/>
    <col min="5122" max="5122" width="5.3984375" style="537" customWidth="1"/>
    <col min="5123" max="5123" width="16.59765625" style="537" customWidth="1"/>
    <col min="5124" max="5124" width="1.59765625" style="537" customWidth="1"/>
    <col min="5125" max="5125" width="7.59765625" style="537" customWidth="1"/>
    <col min="5126" max="5126" width="6.59765625" style="537" customWidth="1"/>
    <col min="5127" max="5127" width="2.59765625" style="537" customWidth="1"/>
    <col min="5128" max="5128" width="9" style="537" customWidth="1"/>
    <col min="5129" max="5129" width="2.3984375" style="537" customWidth="1"/>
    <col min="5130" max="5130" width="9.59765625" style="537" customWidth="1"/>
    <col min="5131" max="5131" width="20.8984375" style="537" customWidth="1"/>
    <col min="5132" max="5132" width="7.3984375" style="537" customWidth="1"/>
    <col min="5133" max="5376" width="8.8984375" style="537"/>
    <col min="5377" max="5377" width="1.09765625" style="537" customWidth="1"/>
    <col min="5378" max="5378" width="5.3984375" style="537" customWidth="1"/>
    <col min="5379" max="5379" width="16.59765625" style="537" customWidth="1"/>
    <col min="5380" max="5380" width="1.59765625" style="537" customWidth="1"/>
    <col min="5381" max="5381" width="7.59765625" style="537" customWidth="1"/>
    <col min="5382" max="5382" width="6.59765625" style="537" customWidth="1"/>
    <col min="5383" max="5383" width="2.59765625" style="537" customWidth="1"/>
    <col min="5384" max="5384" width="9" style="537" customWidth="1"/>
    <col min="5385" max="5385" width="2.3984375" style="537" customWidth="1"/>
    <col min="5386" max="5386" width="9.59765625" style="537" customWidth="1"/>
    <col min="5387" max="5387" width="20.8984375" style="537" customWidth="1"/>
    <col min="5388" max="5388" width="7.3984375" style="537" customWidth="1"/>
    <col min="5389" max="5632" width="8.8984375" style="537"/>
    <col min="5633" max="5633" width="1.09765625" style="537" customWidth="1"/>
    <col min="5634" max="5634" width="5.3984375" style="537" customWidth="1"/>
    <col min="5635" max="5635" width="16.59765625" style="537" customWidth="1"/>
    <col min="5636" max="5636" width="1.59765625" style="537" customWidth="1"/>
    <col min="5637" max="5637" width="7.59765625" style="537" customWidth="1"/>
    <col min="5638" max="5638" width="6.59765625" style="537" customWidth="1"/>
    <col min="5639" max="5639" width="2.59765625" style="537" customWidth="1"/>
    <col min="5640" max="5640" width="9" style="537" customWidth="1"/>
    <col min="5641" max="5641" width="2.3984375" style="537" customWidth="1"/>
    <col min="5642" max="5642" width="9.59765625" style="537" customWidth="1"/>
    <col min="5643" max="5643" width="20.8984375" style="537" customWidth="1"/>
    <col min="5644" max="5644" width="7.3984375" style="537" customWidth="1"/>
    <col min="5645" max="5888" width="8.8984375" style="537"/>
    <col min="5889" max="5889" width="1.09765625" style="537" customWidth="1"/>
    <col min="5890" max="5890" width="5.3984375" style="537" customWidth="1"/>
    <col min="5891" max="5891" width="16.59765625" style="537" customWidth="1"/>
    <col min="5892" max="5892" width="1.59765625" style="537" customWidth="1"/>
    <col min="5893" max="5893" width="7.59765625" style="537" customWidth="1"/>
    <col min="5894" max="5894" width="6.59765625" style="537" customWidth="1"/>
    <col min="5895" max="5895" width="2.59765625" style="537" customWidth="1"/>
    <col min="5896" max="5896" width="9" style="537" customWidth="1"/>
    <col min="5897" max="5897" width="2.3984375" style="537" customWidth="1"/>
    <col min="5898" max="5898" width="9.59765625" style="537" customWidth="1"/>
    <col min="5899" max="5899" width="20.8984375" style="537" customWidth="1"/>
    <col min="5900" max="5900" width="7.3984375" style="537" customWidth="1"/>
    <col min="5901" max="6144" width="8.8984375" style="537"/>
    <col min="6145" max="6145" width="1.09765625" style="537" customWidth="1"/>
    <col min="6146" max="6146" width="5.3984375" style="537" customWidth="1"/>
    <col min="6147" max="6147" width="16.59765625" style="537" customWidth="1"/>
    <col min="6148" max="6148" width="1.59765625" style="537" customWidth="1"/>
    <col min="6149" max="6149" width="7.59765625" style="537" customWidth="1"/>
    <col min="6150" max="6150" width="6.59765625" style="537" customWidth="1"/>
    <col min="6151" max="6151" width="2.59765625" style="537" customWidth="1"/>
    <col min="6152" max="6152" width="9" style="537" customWidth="1"/>
    <col min="6153" max="6153" width="2.3984375" style="537" customWidth="1"/>
    <col min="6154" max="6154" width="9.59765625" style="537" customWidth="1"/>
    <col min="6155" max="6155" width="20.8984375" style="537" customWidth="1"/>
    <col min="6156" max="6156" width="7.3984375" style="537" customWidth="1"/>
    <col min="6157" max="6400" width="8.8984375" style="537"/>
    <col min="6401" max="6401" width="1.09765625" style="537" customWidth="1"/>
    <col min="6402" max="6402" width="5.3984375" style="537" customWidth="1"/>
    <col min="6403" max="6403" width="16.59765625" style="537" customWidth="1"/>
    <col min="6404" max="6404" width="1.59765625" style="537" customWidth="1"/>
    <col min="6405" max="6405" width="7.59765625" style="537" customWidth="1"/>
    <col min="6406" max="6406" width="6.59765625" style="537" customWidth="1"/>
    <col min="6407" max="6407" width="2.59765625" style="537" customWidth="1"/>
    <col min="6408" max="6408" width="9" style="537" customWidth="1"/>
    <col min="6409" max="6409" width="2.3984375" style="537" customWidth="1"/>
    <col min="6410" max="6410" width="9.59765625" style="537" customWidth="1"/>
    <col min="6411" max="6411" width="20.8984375" style="537" customWidth="1"/>
    <col min="6412" max="6412" width="7.3984375" style="537" customWidth="1"/>
    <col min="6413" max="6656" width="8.8984375" style="537"/>
    <col min="6657" max="6657" width="1.09765625" style="537" customWidth="1"/>
    <col min="6658" max="6658" width="5.3984375" style="537" customWidth="1"/>
    <col min="6659" max="6659" width="16.59765625" style="537" customWidth="1"/>
    <col min="6660" max="6660" width="1.59765625" style="537" customWidth="1"/>
    <col min="6661" max="6661" width="7.59765625" style="537" customWidth="1"/>
    <col min="6662" max="6662" width="6.59765625" style="537" customWidth="1"/>
    <col min="6663" max="6663" width="2.59765625" style="537" customWidth="1"/>
    <col min="6664" max="6664" width="9" style="537" customWidth="1"/>
    <col min="6665" max="6665" width="2.3984375" style="537" customWidth="1"/>
    <col min="6666" max="6666" width="9.59765625" style="537" customWidth="1"/>
    <col min="6667" max="6667" width="20.8984375" style="537" customWidth="1"/>
    <col min="6668" max="6668" width="7.3984375" style="537" customWidth="1"/>
    <col min="6669" max="6912" width="8.8984375" style="537"/>
    <col min="6913" max="6913" width="1.09765625" style="537" customWidth="1"/>
    <col min="6914" max="6914" width="5.3984375" style="537" customWidth="1"/>
    <col min="6915" max="6915" width="16.59765625" style="537" customWidth="1"/>
    <col min="6916" max="6916" width="1.59765625" style="537" customWidth="1"/>
    <col min="6917" max="6917" width="7.59765625" style="537" customWidth="1"/>
    <col min="6918" max="6918" width="6.59765625" style="537" customWidth="1"/>
    <col min="6919" max="6919" width="2.59765625" style="537" customWidth="1"/>
    <col min="6920" max="6920" width="9" style="537" customWidth="1"/>
    <col min="6921" max="6921" width="2.3984375" style="537" customWidth="1"/>
    <col min="6922" max="6922" width="9.59765625" style="537" customWidth="1"/>
    <col min="6923" max="6923" width="20.8984375" style="537" customWidth="1"/>
    <col min="6924" max="6924" width="7.3984375" style="537" customWidth="1"/>
    <col min="6925" max="7168" width="8.8984375" style="537"/>
    <col min="7169" max="7169" width="1.09765625" style="537" customWidth="1"/>
    <col min="7170" max="7170" width="5.3984375" style="537" customWidth="1"/>
    <col min="7171" max="7171" width="16.59765625" style="537" customWidth="1"/>
    <col min="7172" max="7172" width="1.59765625" style="537" customWidth="1"/>
    <col min="7173" max="7173" width="7.59765625" style="537" customWidth="1"/>
    <col min="7174" max="7174" width="6.59765625" style="537" customWidth="1"/>
    <col min="7175" max="7175" width="2.59765625" style="537" customWidth="1"/>
    <col min="7176" max="7176" width="9" style="537" customWidth="1"/>
    <col min="7177" max="7177" width="2.3984375" style="537" customWidth="1"/>
    <col min="7178" max="7178" width="9.59765625" style="537" customWidth="1"/>
    <col min="7179" max="7179" width="20.8984375" style="537" customWidth="1"/>
    <col min="7180" max="7180" width="7.3984375" style="537" customWidth="1"/>
    <col min="7181" max="7424" width="8.8984375" style="537"/>
    <col min="7425" max="7425" width="1.09765625" style="537" customWidth="1"/>
    <col min="7426" max="7426" width="5.3984375" style="537" customWidth="1"/>
    <col min="7427" max="7427" width="16.59765625" style="537" customWidth="1"/>
    <col min="7428" max="7428" width="1.59765625" style="537" customWidth="1"/>
    <col min="7429" max="7429" width="7.59765625" style="537" customWidth="1"/>
    <col min="7430" max="7430" width="6.59765625" style="537" customWidth="1"/>
    <col min="7431" max="7431" width="2.59765625" style="537" customWidth="1"/>
    <col min="7432" max="7432" width="9" style="537" customWidth="1"/>
    <col min="7433" max="7433" width="2.3984375" style="537" customWidth="1"/>
    <col min="7434" max="7434" width="9.59765625" style="537" customWidth="1"/>
    <col min="7435" max="7435" width="20.8984375" style="537" customWidth="1"/>
    <col min="7436" max="7436" width="7.3984375" style="537" customWidth="1"/>
    <col min="7437" max="7680" width="8.8984375" style="537"/>
    <col min="7681" max="7681" width="1.09765625" style="537" customWidth="1"/>
    <col min="7682" max="7682" width="5.3984375" style="537" customWidth="1"/>
    <col min="7683" max="7683" width="16.59765625" style="537" customWidth="1"/>
    <col min="7684" max="7684" width="1.59765625" style="537" customWidth="1"/>
    <col min="7685" max="7685" width="7.59765625" style="537" customWidth="1"/>
    <col min="7686" max="7686" width="6.59765625" style="537" customWidth="1"/>
    <col min="7687" max="7687" width="2.59765625" style="537" customWidth="1"/>
    <col min="7688" max="7688" width="9" style="537" customWidth="1"/>
    <col min="7689" max="7689" width="2.3984375" style="537" customWidth="1"/>
    <col min="7690" max="7690" width="9.59765625" style="537" customWidth="1"/>
    <col min="7691" max="7691" width="20.8984375" style="537" customWidth="1"/>
    <col min="7692" max="7692" width="7.3984375" style="537" customWidth="1"/>
    <col min="7693" max="7936" width="8.8984375" style="537"/>
    <col min="7937" max="7937" width="1.09765625" style="537" customWidth="1"/>
    <col min="7938" max="7938" width="5.3984375" style="537" customWidth="1"/>
    <col min="7939" max="7939" width="16.59765625" style="537" customWidth="1"/>
    <col min="7940" max="7940" width="1.59765625" style="537" customWidth="1"/>
    <col min="7941" max="7941" width="7.59765625" style="537" customWidth="1"/>
    <col min="7942" max="7942" width="6.59765625" style="537" customWidth="1"/>
    <col min="7943" max="7943" width="2.59765625" style="537" customWidth="1"/>
    <col min="7944" max="7944" width="9" style="537" customWidth="1"/>
    <col min="7945" max="7945" width="2.3984375" style="537" customWidth="1"/>
    <col min="7946" max="7946" width="9.59765625" style="537" customWidth="1"/>
    <col min="7947" max="7947" width="20.8984375" style="537" customWidth="1"/>
    <col min="7948" max="7948" width="7.3984375" style="537" customWidth="1"/>
    <col min="7949" max="8192" width="8.8984375" style="537"/>
    <col min="8193" max="8193" width="1.09765625" style="537" customWidth="1"/>
    <col min="8194" max="8194" width="5.3984375" style="537" customWidth="1"/>
    <col min="8195" max="8195" width="16.59765625" style="537" customWidth="1"/>
    <col min="8196" max="8196" width="1.59765625" style="537" customWidth="1"/>
    <col min="8197" max="8197" width="7.59765625" style="537" customWidth="1"/>
    <col min="8198" max="8198" width="6.59765625" style="537" customWidth="1"/>
    <col min="8199" max="8199" width="2.59765625" style="537" customWidth="1"/>
    <col min="8200" max="8200" width="9" style="537" customWidth="1"/>
    <col min="8201" max="8201" width="2.3984375" style="537" customWidth="1"/>
    <col min="8202" max="8202" width="9.59765625" style="537" customWidth="1"/>
    <col min="8203" max="8203" width="20.8984375" style="537" customWidth="1"/>
    <col min="8204" max="8204" width="7.3984375" style="537" customWidth="1"/>
    <col min="8205" max="8448" width="8.8984375" style="537"/>
    <col min="8449" max="8449" width="1.09765625" style="537" customWidth="1"/>
    <col min="8450" max="8450" width="5.3984375" style="537" customWidth="1"/>
    <col min="8451" max="8451" width="16.59765625" style="537" customWidth="1"/>
    <col min="8452" max="8452" width="1.59765625" style="537" customWidth="1"/>
    <col min="8453" max="8453" width="7.59765625" style="537" customWidth="1"/>
    <col min="8454" max="8454" width="6.59765625" style="537" customWidth="1"/>
    <col min="8455" max="8455" width="2.59765625" style="537" customWidth="1"/>
    <col min="8456" max="8456" width="9" style="537" customWidth="1"/>
    <col min="8457" max="8457" width="2.3984375" style="537" customWidth="1"/>
    <col min="8458" max="8458" width="9.59765625" style="537" customWidth="1"/>
    <col min="8459" max="8459" width="20.8984375" style="537" customWidth="1"/>
    <col min="8460" max="8460" width="7.3984375" style="537" customWidth="1"/>
    <col min="8461" max="8704" width="8.8984375" style="537"/>
    <col min="8705" max="8705" width="1.09765625" style="537" customWidth="1"/>
    <col min="8706" max="8706" width="5.3984375" style="537" customWidth="1"/>
    <col min="8707" max="8707" width="16.59765625" style="537" customWidth="1"/>
    <col min="8708" max="8708" width="1.59765625" style="537" customWidth="1"/>
    <col min="8709" max="8709" width="7.59765625" style="537" customWidth="1"/>
    <col min="8710" max="8710" width="6.59765625" style="537" customWidth="1"/>
    <col min="8711" max="8711" width="2.59765625" style="537" customWidth="1"/>
    <col min="8712" max="8712" width="9" style="537" customWidth="1"/>
    <col min="8713" max="8713" width="2.3984375" style="537" customWidth="1"/>
    <col min="8714" max="8714" width="9.59765625" style="537" customWidth="1"/>
    <col min="8715" max="8715" width="20.8984375" style="537" customWidth="1"/>
    <col min="8716" max="8716" width="7.3984375" style="537" customWidth="1"/>
    <col min="8717" max="8960" width="8.8984375" style="537"/>
    <col min="8961" max="8961" width="1.09765625" style="537" customWidth="1"/>
    <col min="8962" max="8962" width="5.3984375" style="537" customWidth="1"/>
    <col min="8963" max="8963" width="16.59765625" style="537" customWidth="1"/>
    <col min="8964" max="8964" width="1.59765625" style="537" customWidth="1"/>
    <col min="8965" max="8965" width="7.59765625" style="537" customWidth="1"/>
    <col min="8966" max="8966" width="6.59765625" style="537" customWidth="1"/>
    <col min="8967" max="8967" width="2.59765625" style="537" customWidth="1"/>
    <col min="8968" max="8968" width="9" style="537" customWidth="1"/>
    <col min="8969" max="8969" width="2.3984375" style="537" customWidth="1"/>
    <col min="8970" max="8970" width="9.59765625" style="537" customWidth="1"/>
    <col min="8971" max="8971" width="20.8984375" style="537" customWidth="1"/>
    <col min="8972" max="8972" width="7.3984375" style="537" customWidth="1"/>
    <col min="8973" max="9216" width="8.8984375" style="537"/>
    <col min="9217" max="9217" width="1.09765625" style="537" customWidth="1"/>
    <col min="9218" max="9218" width="5.3984375" style="537" customWidth="1"/>
    <col min="9219" max="9219" width="16.59765625" style="537" customWidth="1"/>
    <col min="9220" max="9220" width="1.59765625" style="537" customWidth="1"/>
    <col min="9221" max="9221" width="7.59765625" style="537" customWidth="1"/>
    <col min="9222" max="9222" width="6.59765625" style="537" customWidth="1"/>
    <col min="9223" max="9223" width="2.59765625" style="537" customWidth="1"/>
    <col min="9224" max="9224" width="9" style="537" customWidth="1"/>
    <col min="9225" max="9225" width="2.3984375" style="537" customWidth="1"/>
    <col min="9226" max="9226" width="9.59765625" style="537" customWidth="1"/>
    <col min="9227" max="9227" width="20.8984375" style="537" customWidth="1"/>
    <col min="9228" max="9228" width="7.3984375" style="537" customWidth="1"/>
    <col min="9229" max="9472" width="8.8984375" style="537"/>
    <col min="9473" max="9473" width="1.09765625" style="537" customWidth="1"/>
    <col min="9474" max="9474" width="5.3984375" style="537" customWidth="1"/>
    <col min="9475" max="9475" width="16.59765625" style="537" customWidth="1"/>
    <col min="9476" max="9476" width="1.59765625" style="537" customWidth="1"/>
    <col min="9477" max="9477" width="7.59765625" style="537" customWidth="1"/>
    <col min="9478" max="9478" width="6.59765625" style="537" customWidth="1"/>
    <col min="9479" max="9479" width="2.59765625" style="537" customWidth="1"/>
    <col min="9480" max="9480" width="9" style="537" customWidth="1"/>
    <col min="9481" max="9481" width="2.3984375" style="537" customWidth="1"/>
    <col min="9482" max="9482" width="9.59765625" style="537" customWidth="1"/>
    <col min="9483" max="9483" width="20.8984375" style="537" customWidth="1"/>
    <col min="9484" max="9484" width="7.3984375" style="537" customWidth="1"/>
    <col min="9485" max="9728" width="8.8984375" style="537"/>
    <col min="9729" max="9729" width="1.09765625" style="537" customWidth="1"/>
    <col min="9730" max="9730" width="5.3984375" style="537" customWidth="1"/>
    <col min="9731" max="9731" width="16.59765625" style="537" customWidth="1"/>
    <col min="9732" max="9732" width="1.59765625" style="537" customWidth="1"/>
    <col min="9733" max="9733" width="7.59765625" style="537" customWidth="1"/>
    <col min="9734" max="9734" width="6.59765625" style="537" customWidth="1"/>
    <col min="9735" max="9735" width="2.59765625" style="537" customWidth="1"/>
    <col min="9736" max="9736" width="9" style="537" customWidth="1"/>
    <col min="9737" max="9737" width="2.3984375" style="537" customWidth="1"/>
    <col min="9738" max="9738" width="9.59765625" style="537" customWidth="1"/>
    <col min="9739" max="9739" width="20.8984375" style="537" customWidth="1"/>
    <col min="9740" max="9740" width="7.3984375" style="537" customWidth="1"/>
    <col min="9741" max="9984" width="8.8984375" style="537"/>
    <col min="9985" max="9985" width="1.09765625" style="537" customWidth="1"/>
    <col min="9986" max="9986" width="5.3984375" style="537" customWidth="1"/>
    <col min="9987" max="9987" width="16.59765625" style="537" customWidth="1"/>
    <col min="9988" max="9988" width="1.59765625" style="537" customWidth="1"/>
    <col min="9989" max="9989" width="7.59765625" style="537" customWidth="1"/>
    <col min="9990" max="9990" width="6.59765625" style="537" customWidth="1"/>
    <col min="9991" max="9991" width="2.59765625" style="537" customWidth="1"/>
    <col min="9992" max="9992" width="9" style="537" customWidth="1"/>
    <col min="9993" max="9993" width="2.3984375" style="537" customWidth="1"/>
    <col min="9994" max="9994" width="9.59765625" style="537" customWidth="1"/>
    <col min="9995" max="9995" width="20.8984375" style="537" customWidth="1"/>
    <col min="9996" max="9996" width="7.3984375" style="537" customWidth="1"/>
    <col min="9997" max="10240" width="8.8984375" style="537"/>
    <col min="10241" max="10241" width="1.09765625" style="537" customWidth="1"/>
    <col min="10242" max="10242" width="5.3984375" style="537" customWidth="1"/>
    <col min="10243" max="10243" width="16.59765625" style="537" customWidth="1"/>
    <col min="10244" max="10244" width="1.59765625" style="537" customWidth="1"/>
    <col min="10245" max="10245" width="7.59765625" style="537" customWidth="1"/>
    <col min="10246" max="10246" width="6.59765625" style="537" customWidth="1"/>
    <col min="10247" max="10247" width="2.59765625" style="537" customWidth="1"/>
    <col min="10248" max="10248" width="9" style="537" customWidth="1"/>
    <col min="10249" max="10249" width="2.3984375" style="537" customWidth="1"/>
    <col min="10250" max="10250" width="9.59765625" style="537" customWidth="1"/>
    <col min="10251" max="10251" width="20.8984375" style="537" customWidth="1"/>
    <col min="10252" max="10252" width="7.3984375" style="537" customWidth="1"/>
    <col min="10253" max="10496" width="8.8984375" style="537"/>
    <col min="10497" max="10497" width="1.09765625" style="537" customWidth="1"/>
    <col min="10498" max="10498" width="5.3984375" style="537" customWidth="1"/>
    <col min="10499" max="10499" width="16.59765625" style="537" customWidth="1"/>
    <col min="10500" max="10500" width="1.59765625" style="537" customWidth="1"/>
    <col min="10501" max="10501" width="7.59765625" style="537" customWidth="1"/>
    <col min="10502" max="10502" width="6.59765625" style="537" customWidth="1"/>
    <col min="10503" max="10503" width="2.59765625" style="537" customWidth="1"/>
    <col min="10504" max="10504" width="9" style="537" customWidth="1"/>
    <col min="10505" max="10505" width="2.3984375" style="537" customWidth="1"/>
    <col min="10506" max="10506" width="9.59765625" style="537" customWidth="1"/>
    <col min="10507" max="10507" width="20.8984375" style="537" customWidth="1"/>
    <col min="10508" max="10508" width="7.3984375" style="537" customWidth="1"/>
    <col min="10509" max="10752" width="8.8984375" style="537"/>
    <col min="10753" max="10753" width="1.09765625" style="537" customWidth="1"/>
    <col min="10754" max="10754" width="5.3984375" style="537" customWidth="1"/>
    <col min="10755" max="10755" width="16.59765625" style="537" customWidth="1"/>
    <col min="10756" max="10756" width="1.59765625" style="537" customWidth="1"/>
    <col min="10757" max="10757" width="7.59765625" style="537" customWidth="1"/>
    <col min="10758" max="10758" width="6.59765625" style="537" customWidth="1"/>
    <col min="10759" max="10759" width="2.59765625" style="537" customWidth="1"/>
    <col min="10760" max="10760" width="9" style="537" customWidth="1"/>
    <col min="10761" max="10761" width="2.3984375" style="537" customWidth="1"/>
    <col min="10762" max="10762" width="9.59765625" style="537" customWidth="1"/>
    <col min="10763" max="10763" width="20.8984375" style="537" customWidth="1"/>
    <col min="10764" max="10764" width="7.3984375" style="537" customWidth="1"/>
    <col min="10765" max="11008" width="8.8984375" style="537"/>
    <col min="11009" max="11009" width="1.09765625" style="537" customWidth="1"/>
    <col min="11010" max="11010" width="5.3984375" style="537" customWidth="1"/>
    <col min="11011" max="11011" width="16.59765625" style="537" customWidth="1"/>
    <col min="11012" max="11012" width="1.59765625" style="537" customWidth="1"/>
    <col min="11013" max="11013" width="7.59765625" style="537" customWidth="1"/>
    <col min="11014" max="11014" width="6.59765625" style="537" customWidth="1"/>
    <col min="11015" max="11015" width="2.59765625" style="537" customWidth="1"/>
    <col min="11016" max="11016" width="9" style="537" customWidth="1"/>
    <col min="11017" max="11017" width="2.3984375" style="537" customWidth="1"/>
    <col min="11018" max="11018" width="9.59765625" style="537" customWidth="1"/>
    <col min="11019" max="11019" width="20.8984375" style="537" customWidth="1"/>
    <col min="11020" max="11020" width="7.3984375" style="537" customWidth="1"/>
    <col min="11021" max="11264" width="8.8984375" style="537"/>
    <col min="11265" max="11265" width="1.09765625" style="537" customWidth="1"/>
    <col min="11266" max="11266" width="5.3984375" style="537" customWidth="1"/>
    <col min="11267" max="11267" width="16.59765625" style="537" customWidth="1"/>
    <col min="11268" max="11268" width="1.59765625" style="537" customWidth="1"/>
    <col min="11269" max="11269" width="7.59765625" style="537" customWidth="1"/>
    <col min="11270" max="11270" width="6.59765625" style="537" customWidth="1"/>
    <col min="11271" max="11271" width="2.59765625" style="537" customWidth="1"/>
    <col min="11272" max="11272" width="9" style="537" customWidth="1"/>
    <col min="11273" max="11273" width="2.3984375" style="537" customWidth="1"/>
    <col min="11274" max="11274" width="9.59765625" style="537" customWidth="1"/>
    <col min="11275" max="11275" width="20.8984375" style="537" customWidth="1"/>
    <col min="11276" max="11276" width="7.3984375" style="537" customWidth="1"/>
    <col min="11277" max="11520" width="8.8984375" style="537"/>
    <col min="11521" max="11521" width="1.09765625" style="537" customWidth="1"/>
    <col min="11522" max="11522" width="5.3984375" style="537" customWidth="1"/>
    <col min="11523" max="11523" width="16.59765625" style="537" customWidth="1"/>
    <col min="11524" max="11524" width="1.59765625" style="537" customWidth="1"/>
    <col min="11525" max="11525" width="7.59765625" style="537" customWidth="1"/>
    <col min="11526" max="11526" width="6.59765625" style="537" customWidth="1"/>
    <col min="11527" max="11527" width="2.59765625" style="537" customWidth="1"/>
    <col min="11528" max="11528" width="9" style="537" customWidth="1"/>
    <col min="11529" max="11529" width="2.3984375" style="537" customWidth="1"/>
    <col min="11530" max="11530" width="9.59765625" style="537" customWidth="1"/>
    <col min="11531" max="11531" width="20.8984375" style="537" customWidth="1"/>
    <col min="11532" max="11532" width="7.3984375" style="537" customWidth="1"/>
    <col min="11533" max="11776" width="8.8984375" style="537"/>
    <col min="11777" max="11777" width="1.09765625" style="537" customWidth="1"/>
    <col min="11778" max="11778" width="5.3984375" style="537" customWidth="1"/>
    <col min="11779" max="11779" width="16.59765625" style="537" customWidth="1"/>
    <col min="11780" max="11780" width="1.59765625" style="537" customWidth="1"/>
    <col min="11781" max="11781" width="7.59765625" style="537" customWidth="1"/>
    <col min="11782" max="11782" width="6.59765625" style="537" customWidth="1"/>
    <col min="11783" max="11783" width="2.59765625" style="537" customWidth="1"/>
    <col min="11784" max="11784" width="9" style="537" customWidth="1"/>
    <col min="11785" max="11785" width="2.3984375" style="537" customWidth="1"/>
    <col min="11786" max="11786" width="9.59765625" style="537" customWidth="1"/>
    <col min="11787" max="11787" width="20.8984375" style="537" customWidth="1"/>
    <col min="11788" max="11788" width="7.3984375" style="537" customWidth="1"/>
    <col min="11789" max="12032" width="8.8984375" style="537"/>
    <col min="12033" max="12033" width="1.09765625" style="537" customWidth="1"/>
    <col min="12034" max="12034" width="5.3984375" style="537" customWidth="1"/>
    <col min="12035" max="12035" width="16.59765625" style="537" customWidth="1"/>
    <col min="12036" max="12036" width="1.59765625" style="537" customWidth="1"/>
    <col min="12037" max="12037" width="7.59765625" style="537" customWidth="1"/>
    <col min="12038" max="12038" width="6.59765625" style="537" customWidth="1"/>
    <col min="12039" max="12039" width="2.59765625" style="537" customWidth="1"/>
    <col min="12040" max="12040" width="9" style="537" customWidth="1"/>
    <col min="12041" max="12041" width="2.3984375" style="537" customWidth="1"/>
    <col min="12042" max="12042" width="9.59765625" style="537" customWidth="1"/>
    <col min="12043" max="12043" width="20.8984375" style="537" customWidth="1"/>
    <col min="12044" max="12044" width="7.3984375" style="537" customWidth="1"/>
    <col min="12045" max="12288" width="8.8984375" style="537"/>
    <col min="12289" max="12289" width="1.09765625" style="537" customWidth="1"/>
    <col min="12290" max="12290" width="5.3984375" style="537" customWidth="1"/>
    <col min="12291" max="12291" width="16.59765625" style="537" customWidth="1"/>
    <col min="12292" max="12292" width="1.59765625" style="537" customWidth="1"/>
    <col min="12293" max="12293" width="7.59765625" style="537" customWidth="1"/>
    <col min="12294" max="12294" width="6.59765625" style="537" customWidth="1"/>
    <col min="12295" max="12295" width="2.59765625" style="537" customWidth="1"/>
    <col min="12296" max="12296" width="9" style="537" customWidth="1"/>
    <col min="12297" max="12297" width="2.3984375" style="537" customWidth="1"/>
    <col min="12298" max="12298" width="9.59765625" style="537" customWidth="1"/>
    <col min="12299" max="12299" width="20.8984375" style="537" customWidth="1"/>
    <col min="12300" max="12300" width="7.3984375" style="537" customWidth="1"/>
    <col min="12301" max="12544" width="8.8984375" style="537"/>
    <col min="12545" max="12545" width="1.09765625" style="537" customWidth="1"/>
    <col min="12546" max="12546" width="5.3984375" style="537" customWidth="1"/>
    <col min="12547" max="12547" width="16.59765625" style="537" customWidth="1"/>
    <col min="12548" max="12548" width="1.59765625" style="537" customWidth="1"/>
    <col min="12549" max="12549" width="7.59765625" style="537" customWidth="1"/>
    <col min="12550" max="12550" width="6.59765625" style="537" customWidth="1"/>
    <col min="12551" max="12551" width="2.59765625" style="537" customWidth="1"/>
    <col min="12552" max="12552" width="9" style="537" customWidth="1"/>
    <col min="12553" max="12553" width="2.3984375" style="537" customWidth="1"/>
    <col min="12554" max="12554" width="9.59765625" style="537" customWidth="1"/>
    <col min="12555" max="12555" width="20.8984375" style="537" customWidth="1"/>
    <col min="12556" max="12556" width="7.3984375" style="537" customWidth="1"/>
    <col min="12557" max="12800" width="8.8984375" style="537"/>
    <col min="12801" max="12801" width="1.09765625" style="537" customWidth="1"/>
    <col min="12802" max="12802" width="5.3984375" style="537" customWidth="1"/>
    <col min="12803" max="12803" width="16.59765625" style="537" customWidth="1"/>
    <col min="12804" max="12804" width="1.59765625" style="537" customWidth="1"/>
    <col min="12805" max="12805" width="7.59765625" style="537" customWidth="1"/>
    <col min="12806" max="12806" width="6.59765625" style="537" customWidth="1"/>
    <col min="12807" max="12807" width="2.59765625" style="537" customWidth="1"/>
    <col min="12808" max="12808" width="9" style="537" customWidth="1"/>
    <col min="12809" max="12809" width="2.3984375" style="537" customWidth="1"/>
    <col min="12810" max="12810" width="9.59765625" style="537" customWidth="1"/>
    <col min="12811" max="12811" width="20.8984375" style="537" customWidth="1"/>
    <col min="12812" max="12812" width="7.3984375" style="537" customWidth="1"/>
    <col min="12813" max="13056" width="8.8984375" style="537"/>
    <col min="13057" max="13057" width="1.09765625" style="537" customWidth="1"/>
    <col min="13058" max="13058" width="5.3984375" style="537" customWidth="1"/>
    <col min="13059" max="13059" width="16.59765625" style="537" customWidth="1"/>
    <col min="13060" max="13060" width="1.59765625" style="537" customWidth="1"/>
    <col min="13061" max="13061" width="7.59765625" style="537" customWidth="1"/>
    <col min="13062" max="13062" width="6.59765625" style="537" customWidth="1"/>
    <col min="13063" max="13063" width="2.59765625" style="537" customWidth="1"/>
    <col min="13064" max="13064" width="9" style="537" customWidth="1"/>
    <col min="13065" max="13065" width="2.3984375" style="537" customWidth="1"/>
    <col min="13066" max="13066" width="9.59765625" style="537" customWidth="1"/>
    <col min="13067" max="13067" width="20.8984375" style="537" customWidth="1"/>
    <col min="13068" max="13068" width="7.3984375" style="537" customWidth="1"/>
    <col min="13069" max="13312" width="8.8984375" style="537"/>
    <col min="13313" max="13313" width="1.09765625" style="537" customWidth="1"/>
    <col min="13314" max="13314" width="5.3984375" style="537" customWidth="1"/>
    <col min="13315" max="13315" width="16.59765625" style="537" customWidth="1"/>
    <col min="13316" max="13316" width="1.59765625" style="537" customWidth="1"/>
    <col min="13317" max="13317" width="7.59765625" style="537" customWidth="1"/>
    <col min="13318" max="13318" width="6.59765625" style="537" customWidth="1"/>
    <col min="13319" max="13319" width="2.59765625" style="537" customWidth="1"/>
    <col min="13320" max="13320" width="9" style="537" customWidth="1"/>
    <col min="13321" max="13321" width="2.3984375" style="537" customWidth="1"/>
    <col min="13322" max="13322" width="9.59765625" style="537" customWidth="1"/>
    <col min="13323" max="13323" width="20.8984375" style="537" customWidth="1"/>
    <col min="13324" max="13324" width="7.3984375" style="537" customWidth="1"/>
    <col min="13325" max="13568" width="8.8984375" style="537"/>
    <col min="13569" max="13569" width="1.09765625" style="537" customWidth="1"/>
    <col min="13570" max="13570" width="5.3984375" style="537" customWidth="1"/>
    <col min="13571" max="13571" width="16.59765625" style="537" customWidth="1"/>
    <col min="13572" max="13572" width="1.59765625" style="537" customWidth="1"/>
    <col min="13573" max="13573" width="7.59765625" style="537" customWidth="1"/>
    <col min="13574" max="13574" width="6.59765625" style="537" customWidth="1"/>
    <col min="13575" max="13575" width="2.59765625" style="537" customWidth="1"/>
    <col min="13576" max="13576" width="9" style="537" customWidth="1"/>
    <col min="13577" max="13577" width="2.3984375" style="537" customWidth="1"/>
    <col min="13578" max="13578" width="9.59765625" style="537" customWidth="1"/>
    <col min="13579" max="13579" width="20.8984375" style="537" customWidth="1"/>
    <col min="13580" max="13580" width="7.3984375" style="537" customWidth="1"/>
    <col min="13581" max="13824" width="8.8984375" style="537"/>
    <col min="13825" max="13825" width="1.09765625" style="537" customWidth="1"/>
    <col min="13826" max="13826" width="5.3984375" style="537" customWidth="1"/>
    <col min="13827" max="13827" width="16.59765625" style="537" customWidth="1"/>
    <col min="13828" max="13828" width="1.59765625" style="537" customWidth="1"/>
    <col min="13829" max="13829" width="7.59765625" style="537" customWidth="1"/>
    <col min="13830" max="13830" width="6.59765625" style="537" customWidth="1"/>
    <col min="13831" max="13831" width="2.59765625" style="537" customWidth="1"/>
    <col min="13832" max="13832" width="9" style="537" customWidth="1"/>
    <col min="13833" max="13833" width="2.3984375" style="537" customWidth="1"/>
    <col min="13834" max="13834" width="9.59765625" style="537" customWidth="1"/>
    <col min="13835" max="13835" width="20.8984375" style="537" customWidth="1"/>
    <col min="13836" max="13836" width="7.3984375" style="537" customWidth="1"/>
    <col min="13837" max="14080" width="8.8984375" style="537"/>
    <col min="14081" max="14081" width="1.09765625" style="537" customWidth="1"/>
    <col min="14082" max="14082" width="5.3984375" style="537" customWidth="1"/>
    <col min="14083" max="14083" width="16.59765625" style="537" customWidth="1"/>
    <col min="14084" max="14084" width="1.59765625" style="537" customWidth="1"/>
    <col min="14085" max="14085" width="7.59765625" style="537" customWidth="1"/>
    <col min="14086" max="14086" width="6.59765625" style="537" customWidth="1"/>
    <col min="14087" max="14087" width="2.59765625" style="537" customWidth="1"/>
    <col min="14088" max="14088" width="9" style="537" customWidth="1"/>
    <col min="14089" max="14089" width="2.3984375" style="537" customWidth="1"/>
    <col min="14090" max="14090" width="9.59765625" style="537" customWidth="1"/>
    <col min="14091" max="14091" width="20.8984375" style="537" customWidth="1"/>
    <col min="14092" max="14092" width="7.3984375" style="537" customWidth="1"/>
    <col min="14093" max="14336" width="8.8984375" style="537"/>
    <col min="14337" max="14337" width="1.09765625" style="537" customWidth="1"/>
    <col min="14338" max="14338" width="5.3984375" style="537" customWidth="1"/>
    <col min="14339" max="14339" width="16.59765625" style="537" customWidth="1"/>
    <col min="14340" max="14340" width="1.59765625" style="537" customWidth="1"/>
    <col min="14341" max="14341" width="7.59765625" style="537" customWidth="1"/>
    <col min="14342" max="14342" width="6.59765625" style="537" customWidth="1"/>
    <col min="14343" max="14343" width="2.59765625" style="537" customWidth="1"/>
    <col min="14344" max="14344" width="9" style="537" customWidth="1"/>
    <col min="14345" max="14345" width="2.3984375" style="537" customWidth="1"/>
    <col min="14346" max="14346" width="9.59765625" style="537" customWidth="1"/>
    <col min="14347" max="14347" width="20.8984375" style="537" customWidth="1"/>
    <col min="14348" max="14348" width="7.3984375" style="537" customWidth="1"/>
    <col min="14349" max="14592" width="8.8984375" style="537"/>
    <col min="14593" max="14593" width="1.09765625" style="537" customWidth="1"/>
    <col min="14594" max="14594" width="5.3984375" style="537" customWidth="1"/>
    <col min="14595" max="14595" width="16.59765625" style="537" customWidth="1"/>
    <col min="14596" max="14596" width="1.59765625" style="537" customWidth="1"/>
    <col min="14597" max="14597" width="7.59765625" style="537" customWidth="1"/>
    <col min="14598" max="14598" width="6.59765625" style="537" customWidth="1"/>
    <col min="14599" max="14599" width="2.59765625" style="537" customWidth="1"/>
    <col min="14600" max="14600" width="9" style="537" customWidth="1"/>
    <col min="14601" max="14601" width="2.3984375" style="537" customWidth="1"/>
    <col min="14602" max="14602" width="9.59765625" style="537" customWidth="1"/>
    <col min="14603" max="14603" width="20.8984375" style="537" customWidth="1"/>
    <col min="14604" max="14604" width="7.3984375" style="537" customWidth="1"/>
    <col min="14605" max="14848" width="8.8984375" style="537"/>
    <col min="14849" max="14849" width="1.09765625" style="537" customWidth="1"/>
    <col min="14850" max="14850" width="5.3984375" style="537" customWidth="1"/>
    <col min="14851" max="14851" width="16.59765625" style="537" customWidth="1"/>
    <col min="14852" max="14852" width="1.59765625" style="537" customWidth="1"/>
    <col min="14853" max="14853" width="7.59765625" style="537" customWidth="1"/>
    <col min="14854" max="14854" width="6.59765625" style="537" customWidth="1"/>
    <col min="14855" max="14855" width="2.59765625" style="537" customWidth="1"/>
    <col min="14856" max="14856" width="9" style="537" customWidth="1"/>
    <col min="14857" max="14857" width="2.3984375" style="537" customWidth="1"/>
    <col min="14858" max="14858" width="9.59765625" style="537" customWidth="1"/>
    <col min="14859" max="14859" width="20.8984375" style="537" customWidth="1"/>
    <col min="14860" max="14860" width="7.3984375" style="537" customWidth="1"/>
    <col min="14861" max="15104" width="8.8984375" style="537"/>
    <col min="15105" max="15105" width="1.09765625" style="537" customWidth="1"/>
    <col min="15106" max="15106" width="5.3984375" style="537" customWidth="1"/>
    <col min="15107" max="15107" width="16.59765625" style="537" customWidth="1"/>
    <col min="15108" max="15108" width="1.59765625" style="537" customWidth="1"/>
    <col min="15109" max="15109" width="7.59765625" style="537" customWidth="1"/>
    <col min="15110" max="15110" width="6.59765625" style="537" customWidth="1"/>
    <col min="15111" max="15111" width="2.59765625" style="537" customWidth="1"/>
    <col min="15112" max="15112" width="9" style="537" customWidth="1"/>
    <col min="15113" max="15113" width="2.3984375" style="537" customWidth="1"/>
    <col min="15114" max="15114" width="9.59765625" style="537" customWidth="1"/>
    <col min="15115" max="15115" width="20.8984375" style="537" customWidth="1"/>
    <col min="15116" max="15116" width="7.3984375" style="537" customWidth="1"/>
    <col min="15117" max="15360" width="8.8984375" style="537"/>
    <col min="15361" max="15361" width="1.09765625" style="537" customWidth="1"/>
    <col min="15362" max="15362" width="5.3984375" style="537" customWidth="1"/>
    <col min="15363" max="15363" width="16.59765625" style="537" customWidth="1"/>
    <col min="15364" max="15364" width="1.59765625" style="537" customWidth="1"/>
    <col min="15365" max="15365" width="7.59765625" style="537" customWidth="1"/>
    <col min="15366" max="15366" width="6.59765625" style="537" customWidth="1"/>
    <col min="15367" max="15367" width="2.59765625" style="537" customWidth="1"/>
    <col min="15368" max="15368" width="9" style="537" customWidth="1"/>
    <col min="15369" max="15369" width="2.3984375" style="537" customWidth="1"/>
    <col min="15370" max="15370" width="9.59765625" style="537" customWidth="1"/>
    <col min="15371" max="15371" width="20.8984375" style="537" customWidth="1"/>
    <col min="15372" max="15372" width="7.3984375" style="537" customWidth="1"/>
    <col min="15373" max="15616" width="8.8984375" style="537"/>
    <col min="15617" max="15617" width="1.09765625" style="537" customWidth="1"/>
    <col min="15618" max="15618" width="5.3984375" style="537" customWidth="1"/>
    <col min="15619" max="15619" width="16.59765625" style="537" customWidth="1"/>
    <col min="15620" max="15620" width="1.59765625" style="537" customWidth="1"/>
    <col min="15621" max="15621" width="7.59765625" style="537" customWidth="1"/>
    <col min="15622" max="15622" width="6.59765625" style="537" customWidth="1"/>
    <col min="15623" max="15623" width="2.59765625" style="537" customWidth="1"/>
    <col min="15624" max="15624" width="9" style="537" customWidth="1"/>
    <col min="15625" max="15625" width="2.3984375" style="537" customWidth="1"/>
    <col min="15626" max="15626" width="9.59765625" style="537" customWidth="1"/>
    <col min="15627" max="15627" width="20.8984375" style="537" customWidth="1"/>
    <col min="15628" max="15628" width="7.3984375" style="537" customWidth="1"/>
    <col min="15629" max="15872" width="8.8984375" style="537"/>
    <col min="15873" max="15873" width="1.09765625" style="537" customWidth="1"/>
    <col min="15874" max="15874" width="5.3984375" style="537" customWidth="1"/>
    <col min="15875" max="15875" width="16.59765625" style="537" customWidth="1"/>
    <col min="15876" max="15876" width="1.59765625" style="537" customWidth="1"/>
    <col min="15877" max="15877" width="7.59765625" style="537" customWidth="1"/>
    <col min="15878" max="15878" width="6.59765625" style="537" customWidth="1"/>
    <col min="15879" max="15879" width="2.59765625" style="537" customWidth="1"/>
    <col min="15880" max="15880" width="9" style="537" customWidth="1"/>
    <col min="15881" max="15881" width="2.3984375" style="537" customWidth="1"/>
    <col min="15882" max="15882" width="9.59765625" style="537" customWidth="1"/>
    <col min="15883" max="15883" width="20.8984375" style="537" customWidth="1"/>
    <col min="15884" max="15884" width="7.3984375" style="537" customWidth="1"/>
    <col min="15885" max="16128" width="8.8984375" style="537"/>
    <col min="16129" max="16129" width="1.09765625" style="537" customWidth="1"/>
    <col min="16130" max="16130" width="5.3984375" style="537" customWidth="1"/>
    <col min="16131" max="16131" width="16.59765625" style="537" customWidth="1"/>
    <col min="16132" max="16132" width="1.59765625" style="537" customWidth="1"/>
    <col min="16133" max="16133" width="7.59765625" style="537" customWidth="1"/>
    <col min="16134" max="16134" width="6.59765625" style="537" customWidth="1"/>
    <col min="16135" max="16135" width="2.59765625" style="537" customWidth="1"/>
    <col min="16136" max="16136" width="9" style="537" customWidth="1"/>
    <col min="16137" max="16137" width="2.3984375" style="537" customWidth="1"/>
    <col min="16138" max="16138" width="9.59765625" style="537" customWidth="1"/>
    <col min="16139" max="16139" width="20.8984375" style="537" customWidth="1"/>
    <col min="16140" max="16140" width="7.3984375" style="537" customWidth="1"/>
    <col min="16141" max="16384" width="8.8984375" style="537"/>
  </cols>
  <sheetData>
    <row r="1" spans="1:12" ht="18" customHeight="1" x14ac:dyDescent="0.45">
      <c r="A1" s="536" t="s">
        <v>296</v>
      </c>
      <c r="B1" s="536"/>
      <c r="C1" s="536"/>
      <c r="D1" s="536"/>
      <c r="E1" s="536"/>
      <c r="F1" s="536"/>
      <c r="G1" s="536"/>
      <c r="H1" s="536"/>
      <c r="I1" s="536"/>
      <c r="J1" s="536"/>
      <c r="K1" s="536"/>
      <c r="L1" s="536"/>
    </row>
    <row r="2" spans="1:12" s="539" customFormat="1" ht="15" customHeight="1" x14ac:dyDescent="0.45">
      <c r="A2" s="538" t="s">
        <v>0</v>
      </c>
      <c r="B2" s="538"/>
      <c r="C2" s="538"/>
      <c r="D2" s="538"/>
      <c r="E2" s="538"/>
      <c r="F2" s="538"/>
      <c r="G2" s="538"/>
      <c r="H2" s="538"/>
      <c r="I2" s="538"/>
      <c r="J2" s="538"/>
      <c r="K2" s="538"/>
      <c r="L2" s="538"/>
    </row>
    <row r="3" spans="1:12" ht="25.5" customHeight="1" x14ac:dyDescent="0.45">
      <c r="B3" s="540" t="s">
        <v>1</v>
      </c>
      <c r="C3" s="541" t="s">
        <v>291</v>
      </c>
      <c r="D3" s="541"/>
      <c r="E3" s="541"/>
      <c r="F3" s="541"/>
      <c r="G3" s="542"/>
      <c r="H3" s="542"/>
      <c r="I3" s="542"/>
      <c r="J3" s="542"/>
      <c r="K3" s="542"/>
      <c r="L3" s="542"/>
    </row>
    <row r="4" spans="1:12" ht="25.5" customHeight="1" x14ac:dyDescent="0.45">
      <c r="B4" s="540"/>
      <c r="C4" s="541" t="s">
        <v>292</v>
      </c>
      <c r="D4" s="541"/>
      <c r="E4" s="541"/>
      <c r="F4" s="541"/>
      <c r="G4" s="543" t="s">
        <v>2</v>
      </c>
      <c r="H4" s="543"/>
      <c r="I4" s="544"/>
      <c r="J4" s="544"/>
      <c r="K4" s="544"/>
      <c r="L4" s="544"/>
    </row>
    <row r="5" spans="1:12" ht="25.5" customHeight="1" x14ac:dyDescent="0.45">
      <c r="B5" s="540"/>
      <c r="C5" s="541"/>
      <c r="D5" s="541"/>
      <c r="E5" s="541"/>
      <c r="F5" s="541"/>
      <c r="G5" s="542"/>
      <c r="H5" s="542"/>
      <c r="I5" s="542"/>
      <c r="J5" s="542"/>
      <c r="K5" s="542"/>
      <c r="L5" s="542"/>
    </row>
    <row r="6" spans="1:12" ht="25.5" customHeight="1" x14ac:dyDescent="0.45">
      <c r="B6" s="545" t="s">
        <v>3</v>
      </c>
      <c r="C6" s="541" t="s">
        <v>291</v>
      </c>
      <c r="D6" s="541"/>
      <c r="E6" s="541"/>
      <c r="F6" s="541"/>
      <c r="G6" s="542"/>
      <c r="H6" s="542"/>
      <c r="I6" s="542"/>
      <c r="J6" s="542"/>
      <c r="K6" s="542"/>
      <c r="L6" s="542"/>
    </row>
    <row r="7" spans="1:12" ht="25.5" customHeight="1" x14ac:dyDescent="0.45">
      <c r="B7" s="545"/>
      <c r="C7" s="541" t="s">
        <v>292</v>
      </c>
      <c r="D7" s="541"/>
      <c r="E7" s="541"/>
      <c r="F7" s="541"/>
      <c r="G7" s="543" t="s">
        <v>2</v>
      </c>
      <c r="H7" s="543"/>
      <c r="I7" s="544"/>
      <c r="J7" s="544"/>
      <c r="K7" s="544"/>
      <c r="L7" s="544"/>
    </row>
    <row r="8" spans="1:12" ht="25.5" customHeight="1" x14ac:dyDescent="0.45">
      <c r="B8" s="545"/>
      <c r="C8" s="541"/>
      <c r="D8" s="541"/>
      <c r="E8" s="541"/>
      <c r="F8" s="541"/>
      <c r="G8" s="542"/>
      <c r="H8" s="542"/>
      <c r="I8" s="542"/>
      <c r="J8" s="542"/>
      <c r="K8" s="542"/>
      <c r="L8" s="542"/>
    </row>
    <row r="9" spans="1:12" ht="25.5" customHeight="1" x14ac:dyDescent="0.45">
      <c r="B9" s="545" t="s">
        <v>4</v>
      </c>
      <c r="C9" s="541" t="s">
        <v>291</v>
      </c>
      <c r="D9" s="541"/>
      <c r="E9" s="541"/>
      <c r="F9" s="541"/>
      <c r="G9" s="542"/>
      <c r="H9" s="542"/>
      <c r="I9" s="542"/>
      <c r="J9" s="542"/>
      <c r="K9" s="542"/>
      <c r="L9" s="542"/>
    </row>
    <row r="10" spans="1:12" ht="25.5" customHeight="1" x14ac:dyDescent="0.45">
      <c r="B10" s="545"/>
      <c r="C10" s="541" t="s">
        <v>292</v>
      </c>
      <c r="D10" s="541"/>
      <c r="E10" s="541"/>
      <c r="F10" s="541"/>
      <c r="G10" s="543" t="s">
        <v>2</v>
      </c>
      <c r="H10" s="543"/>
      <c r="I10" s="544"/>
      <c r="J10" s="544"/>
      <c r="K10" s="544"/>
      <c r="L10" s="544"/>
    </row>
    <row r="11" spans="1:12" ht="25.5" customHeight="1" x14ac:dyDescent="0.45">
      <c r="B11" s="545"/>
      <c r="C11" s="541"/>
      <c r="D11" s="541"/>
      <c r="E11" s="541"/>
      <c r="F11" s="541"/>
      <c r="G11" s="546"/>
      <c r="H11" s="546"/>
      <c r="I11" s="546"/>
      <c r="J11" s="546"/>
      <c r="K11" s="546"/>
      <c r="L11" s="546"/>
    </row>
    <row r="12" spans="1:12" ht="18" customHeight="1" x14ac:dyDescent="0.45">
      <c r="B12" s="545" t="s">
        <v>5</v>
      </c>
      <c r="C12" s="547" t="s">
        <v>6</v>
      </c>
      <c r="D12" s="548" t="s">
        <v>2</v>
      </c>
      <c r="E12" s="548"/>
      <c r="F12" s="544"/>
      <c r="G12" s="544"/>
      <c r="H12" s="544"/>
      <c r="I12" s="544"/>
      <c r="J12" s="544"/>
      <c r="K12" s="544"/>
      <c r="L12" s="544"/>
    </row>
    <row r="13" spans="1:12" ht="18" customHeight="1" x14ac:dyDescent="0.45">
      <c r="B13" s="545"/>
      <c r="C13" s="547" t="s">
        <v>7</v>
      </c>
      <c r="D13" s="549"/>
      <c r="E13" s="549"/>
      <c r="F13" s="549"/>
      <c r="G13" s="549"/>
      <c r="H13" s="549"/>
      <c r="I13" s="549"/>
      <c r="J13" s="549"/>
      <c r="K13" s="549"/>
      <c r="L13" s="549"/>
    </row>
    <row r="14" spans="1:12" ht="18" customHeight="1" x14ac:dyDescent="0.45">
      <c r="B14" s="545"/>
      <c r="C14" s="547" t="s">
        <v>8</v>
      </c>
      <c r="D14" s="546"/>
      <c r="E14" s="546"/>
      <c r="F14" s="546"/>
      <c r="G14" s="546"/>
      <c r="H14" s="546"/>
      <c r="I14" s="546"/>
      <c r="J14" s="546"/>
      <c r="K14" s="546"/>
      <c r="L14" s="546"/>
    </row>
    <row r="15" spans="1:12" ht="18" customHeight="1" x14ac:dyDescent="0.45">
      <c r="B15" s="545"/>
      <c r="C15" s="547" t="s">
        <v>9</v>
      </c>
      <c r="D15" s="550"/>
      <c r="E15" s="550"/>
      <c r="F15" s="550"/>
      <c r="G15" s="550"/>
      <c r="H15" s="550"/>
      <c r="I15" s="550"/>
      <c r="J15" s="550"/>
      <c r="K15" s="550"/>
      <c r="L15" s="550"/>
    </row>
    <row r="16" spans="1:12" s="539" customFormat="1" ht="22.5" customHeight="1" x14ac:dyDescent="0.45">
      <c r="A16" s="538" t="s">
        <v>10</v>
      </c>
      <c r="B16" s="538"/>
      <c r="C16" s="538"/>
      <c r="D16" s="538"/>
      <c r="E16" s="538"/>
      <c r="F16" s="538"/>
      <c r="G16" s="538"/>
      <c r="H16" s="538"/>
      <c r="I16" s="538"/>
      <c r="J16" s="538"/>
      <c r="K16" s="538"/>
      <c r="L16" s="538"/>
    </row>
    <row r="17" spans="1:12" ht="24.9" customHeight="1" x14ac:dyDescent="0.45">
      <c r="B17" s="551" t="s">
        <v>293</v>
      </c>
      <c r="C17" s="551"/>
      <c r="D17" s="551"/>
      <c r="E17" s="551"/>
      <c r="F17" s="551"/>
      <c r="G17" s="546"/>
      <c r="H17" s="546"/>
      <c r="I17" s="546"/>
      <c r="J17" s="546"/>
      <c r="K17" s="546"/>
      <c r="L17" s="546"/>
    </row>
    <row r="18" spans="1:12" ht="18" customHeight="1" x14ac:dyDescent="0.45">
      <c r="B18" s="552" t="s">
        <v>11</v>
      </c>
      <c r="C18" s="552"/>
      <c r="D18" s="552"/>
      <c r="E18" s="552"/>
      <c r="F18" s="552"/>
      <c r="G18" s="546"/>
      <c r="H18" s="546"/>
      <c r="I18" s="546"/>
      <c r="J18" s="546"/>
      <c r="K18" s="546"/>
      <c r="L18" s="546"/>
    </row>
    <row r="19" spans="1:12" ht="18" customHeight="1" x14ac:dyDescent="0.45">
      <c r="B19" s="552" t="s">
        <v>12</v>
      </c>
      <c r="C19" s="552"/>
      <c r="D19" s="552"/>
      <c r="E19" s="552"/>
      <c r="F19" s="552"/>
      <c r="G19" s="553" t="s">
        <v>13</v>
      </c>
      <c r="H19" s="553"/>
      <c r="I19" s="554"/>
      <c r="J19" s="554"/>
      <c r="K19" s="554"/>
      <c r="L19" s="554"/>
    </row>
    <row r="20" spans="1:12" s="539" customFormat="1" ht="22.5" customHeight="1" x14ac:dyDescent="0.45">
      <c r="A20" s="538" t="s">
        <v>14</v>
      </c>
      <c r="B20" s="538"/>
      <c r="C20" s="538"/>
      <c r="D20" s="538"/>
      <c r="E20" s="538"/>
      <c r="F20" s="538"/>
      <c r="G20" s="538"/>
      <c r="H20" s="538"/>
      <c r="I20" s="538"/>
      <c r="J20" s="538"/>
      <c r="K20" s="538"/>
      <c r="L20" s="538"/>
    </row>
    <row r="21" spans="1:12" ht="18" customHeight="1" x14ac:dyDescent="0.45">
      <c r="B21" s="552" t="s">
        <v>15</v>
      </c>
      <c r="C21" s="552"/>
      <c r="D21" s="555"/>
      <c r="E21" s="555"/>
      <c r="F21" s="555"/>
      <c r="G21" s="555"/>
      <c r="H21" s="555"/>
      <c r="I21" s="555"/>
      <c r="J21" s="555"/>
      <c r="K21" s="555"/>
      <c r="L21" s="555"/>
    </row>
    <row r="22" spans="1:12" ht="18" customHeight="1" x14ac:dyDescent="0.45">
      <c r="B22" s="556" t="s">
        <v>16</v>
      </c>
      <c r="C22" s="556"/>
      <c r="D22" s="557" t="s">
        <v>17</v>
      </c>
      <c r="E22" s="557"/>
      <c r="F22" s="557"/>
      <c r="G22" s="557"/>
      <c r="H22" s="557"/>
      <c r="I22" s="557"/>
      <c r="J22" s="557" t="s">
        <v>18</v>
      </c>
      <c r="K22" s="557"/>
      <c r="L22" s="557"/>
    </row>
    <row r="23" spans="1:12" ht="18" customHeight="1" x14ac:dyDescent="0.45">
      <c r="B23" s="556"/>
      <c r="C23" s="556"/>
      <c r="D23" s="558"/>
      <c r="E23" s="558"/>
      <c r="F23" s="558"/>
      <c r="G23" s="558"/>
      <c r="H23" s="558"/>
      <c r="I23" s="558"/>
      <c r="J23" s="558"/>
      <c r="K23" s="558"/>
      <c r="L23" s="558"/>
    </row>
    <row r="24" spans="1:12" ht="18" customHeight="1" x14ac:dyDescent="0.45">
      <c r="B24" s="552" t="s">
        <v>19</v>
      </c>
      <c r="C24" s="552"/>
      <c r="D24" s="559"/>
      <c r="E24" s="559"/>
      <c r="F24" s="559"/>
      <c r="G24" s="559"/>
      <c r="H24" s="559"/>
      <c r="I24" s="560" t="s">
        <v>20</v>
      </c>
      <c r="J24" s="561" t="s">
        <v>21</v>
      </c>
      <c r="K24" s="562"/>
      <c r="L24" s="560" t="s">
        <v>20</v>
      </c>
    </row>
    <row r="25" spans="1:12" ht="18" customHeight="1" x14ac:dyDescent="0.45">
      <c r="B25" s="552" t="s">
        <v>22</v>
      </c>
      <c r="C25" s="552"/>
      <c r="D25" s="559"/>
      <c r="E25" s="559"/>
      <c r="F25" s="559"/>
      <c r="G25" s="559"/>
      <c r="H25" s="559"/>
      <c r="I25" s="563" t="s">
        <v>20</v>
      </c>
      <c r="J25" s="563"/>
      <c r="K25" s="563"/>
      <c r="L25" s="560"/>
    </row>
    <row r="26" spans="1:12" ht="18" customHeight="1" x14ac:dyDescent="0.45">
      <c r="B26" s="556" t="s">
        <v>23</v>
      </c>
      <c r="C26" s="556"/>
      <c r="D26" s="557" t="s">
        <v>24</v>
      </c>
      <c r="E26" s="557"/>
      <c r="F26" s="557"/>
      <c r="G26" s="557"/>
      <c r="H26" s="557"/>
      <c r="I26" s="557"/>
      <c r="J26" s="559"/>
      <c r="K26" s="559"/>
      <c r="L26" s="560" t="s">
        <v>20</v>
      </c>
    </row>
    <row r="27" spans="1:12" ht="18" customHeight="1" x14ac:dyDescent="0.45">
      <c r="B27" s="556"/>
      <c r="C27" s="556"/>
      <c r="D27" s="557" t="s">
        <v>25</v>
      </c>
      <c r="E27" s="557"/>
      <c r="F27" s="557"/>
      <c r="G27" s="557"/>
      <c r="H27" s="557"/>
      <c r="I27" s="557"/>
      <c r="J27" s="559"/>
      <c r="K27" s="559"/>
      <c r="L27" s="564" t="s">
        <v>20</v>
      </c>
    </row>
    <row r="28" spans="1:12" ht="18" customHeight="1" x14ac:dyDescent="0.45">
      <c r="B28" s="556"/>
      <c r="C28" s="556"/>
      <c r="D28" s="557" t="s">
        <v>26</v>
      </c>
      <c r="E28" s="557"/>
      <c r="F28" s="557"/>
      <c r="G28" s="557"/>
      <c r="H28" s="557"/>
      <c r="I28" s="557"/>
      <c r="J28" s="559"/>
      <c r="K28" s="559"/>
      <c r="L28" s="564" t="s">
        <v>20</v>
      </c>
    </row>
    <row r="29" spans="1:12" ht="18" customHeight="1" x14ac:dyDescent="0.45">
      <c r="B29" s="556"/>
      <c r="C29" s="556"/>
      <c r="D29" s="557" t="s">
        <v>27</v>
      </c>
      <c r="E29" s="557"/>
      <c r="F29" s="557"/>
      <c r="G29" s="557"/>
      <c r="H29" s="557"/>
      <c r="I29" s="557"/>
      <c r="J29" s="559"/>
      <c r="K29" s="559"/>
      <c r="L29" s="564" t="s">
        <v>20</v>
      </c>
    </row>
    <row r="30" spans="1:12" ht="18" customHeight="1" x14ac:dyDescent="0.45">
      <c r="B30" s="556"/>
      <c r="C30" s="556"/>
      <c r="D30" s="557" t="s">
        <v>28</v>
      </c>
      <c r="E30" s="557"/>
      <c r="F30" s="557"/>
      <c r="G30" s="557"/>
      <c r="H30" s="557"/>
      <c r="I30" s="557"/>
      <c r="J30" s="559"/>
      <c r="K30" s="559"/>
      <c r="L30" s="564" t="s">
        <v>20</v>
      </c>
    </row>
    <row r="31" spans="1:12" ht="18" customHeight="1" x14ac:dyDescent="0.45">
      <c r="B31" s="556"/>
      <c r="C31" s="556"/>
      <c r="D31" s="557" t="s">
        <v>29</v>
      </c>
      <c r="E31" s="557"/>
      <c r="F31" s="557"/>
      <c r="G31" s="557"/>
      <c r="H31" s="557"/>
      <c r="I31" s="557"/>
      <c r="J31" s="559"/>
      <c r="K31" s="559"/>
      <c r="L31" s="564" t="s">
        <v>20</v>
      </c>
    </row>
    <row r="32" spans="1:12" ht="18" customHeight="1" x14ac:dyDescent="0.45">
      <c r="B32" s="556"/>
      <c r="C32" s="556"/>
      <c r="D32" s="557" t="s">
        <v>30</v>
      </c>
      <c r="E32" s="557"/>
      <c r="F32" s="557"/>
      <c r="G32" s="557"/>
      <c r="H32" s="557"/>
      <c r="I32" s="557"/>
      <c r="J32" s="559"/>
      <c r="K32" s="559"/>
      <c r="L32" s="564" t="s">
        <v>20</v>
      </c>
    </row>
    <row r="33" spans="1:12" ht="18" customHeight="1" x14ac:dyDescent="0.45">
      <c r="B33" s="556"/>
      <c r="C33" s="556"/>
      <c r="D33" s="557" t="s">
        <v>31</v>
      </c>
      <c r="E33" s="557"/>
      <c r="F33" s="557"/>
      <c r="G33" s="557"/>
      <c r="H33" s="557"/>
      <c r="I33" s="557"/>
      <c r="J33" s="559"/>
      <c r="K33" s="559"/>
      <c r="L33" s="564" t="s">
        <v>20</v>
      </c>
    </row>
    <row r="34" spans="1:12" ht="18" customHeight="1" x14ac:dyDescent="0.45">
      <c r="B34" s="556"/>
      <c r="C34" s="556"/>
      <c r="D34" s="557" t="s">
        <v>32</v>
      </c>
      <c r="E34" s="557"/>
      <c r="F34" s="557"/>
      <c r="G34" s="557"/>
      <c r="H34" s="557"/>
      <c r="I34" s="557"/>
      <c r="J34" s="559"/>
      <c r="K34" s="559"/>
      <c r="L34" s="564" t="s">
        <v>20</v>
      </c>
    </row>
    <row r="35" spans="1:12" ht="18" customHeight="1" x14ac:dyDescent="0.45">
      <c r="B35" s="556"/>
      <c r="C35" s="556"/>
      <c r="D35" s="565" t="s">
        <v>294</v>
      </c>
      <c r="E35" s="565"/>
      <c r="F35" s="566"/>
      <c r="G35" s="566"/>
      <c r="H35" s="566"/>
      <c r="I35" s="564" t="s">
        <v>33</v>
      </c>
      <c r="J35" s="567"/>
      <c r="K35" s="567"/>
      <c r="L35" s="564" t="s">
        <v>20</v>
      </c>
    </row>
    <row r="36" spans="1:12" ht="18" customHeight="1" x14ac:dyDescent="0.45">
      <c r="B36" s="556"/>
      <c r="C36" s="556"/>
      <c r="D36" s="568" t="s">
        <v>295</v>
      </c>
      <c r="E36" s="568"/>
      <c r="F36" s="566"/>
      <c r="G36" s="566"/>
      <c r="H36" s="566"/>
      <c r="I36" s="569" t="s">
        <v>33</v>
      </c>
      <c r="J36" s="570"/>
      <c r="K36" s="570"/>
      <c r="L36" s="569" t="s">
        <v>20</v>
      </c>
    </row>
    <row r="37" spans="1:12" ht="18" customHeight="1" x14ac:dyDescent="0.45">
      <c r="B37" s="556"/>
      <c r="C37" s="556"/>
      <c r="D37" s="568" t="s">
        <v>295</v>
      </c>
      <c r="E37" s="568"/>
      <c r="F37" s="566"/>
      <c r="G37" s="566"/>
      <c r="H37" s="566"/>
      <c r="I37" s="569" t="s">
        <v>33</v>
      </c>
      <c r="J37" s="570"/>
      <c r="K37" s="570"/>
      <c r="L37" s="569" t="s">
        <v>20</v>
      </c>
    </row>
    <row r="38" spans="1:12" ht="18" customHeight="1" x14ac:dyDescent="0.45">
      <c r="B38" s="556"/>
      <c r="C38" s="556"/>
      <c r="D38" s="568" t="s">
        <v>295</v>
      </c>
      <c r="E38" s="568"/>
      <c r="F38" s="566"/>
      <c r="G38" s="566"/>
      <c r="H38" s="566"/>
      <c r="I38" s="569" t="s">
        <v>33</v>
      </c>
      <c r="J38" s="570"/>
      <c r="K38" s="570"/>
      <c r="L38" s="569" t="s">
        <v>20</v>
      </c>
    </row>
    <row r="39" spans="1:12" ht="18" customHeight="1" x14ac:dyDescent="0.45">
      <c r="B39" s="556"/>
      <c r="C39" s="556"/>
      <c r="D39" s="568" t="s">
        <v>295</v>
      </c>
      <c r="E39" s="568"/>
      <c r="F39" s="566"/>
      <c r="G39" s="566"/>
      <c r="H39" s="566"/>
      <c r="I39" s="571" t="s">
        <v>33</v>
      </c>
      <c r="J39" s="572"/>
      <c r="K39" s="572"/>
      <c r="L39" s="571" t="s">
        <v>20</v>
      </c>
    </row>
    <row r="40" spans="1:12" ht="18" customHeight="1" x14ac:dyDescent="0.45">
      <c r="B40" s="552" t="s">
        <v>34</v>
      </c>
      <c r="C40" s="552"/>
      <c r="D40" s="573"/>
      <c r="E40" s="573"/>
      <c r="F40" s="574" t="s">
        <v>35</v>
      </c>
      <c r="G40" s="574"/>
      <c r="H40" s="574"/>
      <c r="I40" s="574"/>
      <c r="J40" s="574"/>
      <c r="K40" s="574"/>
      <c r="L40" s="575"/>
    </row>
    <row r="41" spans="1:12" ht="18" customHeight="1" x14ac:dyDescent="0.45">
      <c r="B41" s="552" t="s">
        <v>36</v>
      </c>
      <c r="C41" s="552"/>
      <c r="D41" s="553" t="s">
        <v>37</v>
      </c>
      <c r="E41" s="553"/>
      <c r="F41" s="576"/>
      <c r="G41" s="577" t="s">
        <v>38</v>
      </c>
      <c r="H41" s="577"/>
      <c r="I41" s="578"/>
      <c r="J41" s="578"/>
      <c r="K41" s="579" t="s">
        <v>39</v>
      </c>
      <c r="L41" s="575"/>
    </row>
    <row r="42" spans="1:12" ht="18" customHeight="1" x14ac:dyDescent="0.45">
      <c r="B42" s="552" t="s">
        <v>40</v>
      </c>
      <c r="C42" s="552"/>
      <c r="D42" s="580"/>
      <c r="E42" s="580"/>
      <c r="F42" s="580"/>
      <c r="G42" s="580"/>
      <c r="H42" s="580"/>
      <c r="I42" s="580"/>
      <c r="J42" s="580"/>
      <c r="K42" s="580"/>
      <c r="L42" s="580"/>
    </row>
    <row r="43" spans="1:12" ht="18" customHeight="1" x14ac:dyDescent="0.45">
      <c r="B43" s="581"/>
      <c r="C43" s="581"/>
      <c r="D43" s="582"/>
      <c r="E43" s="582"/>
      <c r="F43" s="582"/>
      <c r="G43" s="582"/>
      <c r="H43" s="582"/>
      <c r="I43" s="582"/>
      <c r="J43" s="582"/>
      <c r="K43" s="582"/>
      <c r="L43" s="583"/>
    </row>
    <row r="44" spans="1:12" ht="15" customHeight="1" x14ac:dyDescent="0.45">
      <c r="A44" s="584" t="s">
        <v>41</v>
      </c>
      <c r="B44" s="584"/>
      <c r="C44" s="584"/>
      <c r="D44" s="584"/>
      <c r="E44" s="584"/>
      <c r="F44" s="584"/>
      <c r="G44" s="584"/>
      <c r="H44" s="584"/>
      <c r="I44" s="584"/>
      <c r="J44" s="584"/>
      <c r="K44" s="584"/>
      <c r="L44" s="584"/>
    </row>
    <row r="45" spans="1:12" x14ac:dyDescent="0.45">
      <c r="A45" s="585"/>
      <c r="B45" s="585"/>
      <c r="C45" s="585"/>
      <c r="D45" s="585"/>
      <c r="E45" s="585"/>
      <c r="F45" s="585"/>
      <c r="G45" s="585"/>
      <c r="H45" s="585"/>
      <c r="I45" s="585"/>
      <c r="J45" s="585"/>
      <c r="K45" s="585"/>
      <c r="L45" s="585"/>
    </row>
  </sheetData>
  <sheetProtection selectLockedCells="1" selectUnlockedCells="1"/>
  <mergeCells count="92">
    <mergeCell ref="A1:L1"/>
    <mergeCell ref="A2:L2"/>
    <mergeCell ref="B3:B5"/>
    <mergeCell ref="C3:F3"/>
    <mergeCell ref="G3:L3"/>
    <mergeCell ref="C4:F5"/>
    <mergeCell ref="G4:H4"/>
    <mergeCell ref="I4:L4"/>
    <mergeCell ref="G5:L5"/>
    <mergeCell ref="B6:B8"/>
    <mergeCell ref="C6:F6"/>
    <mergeCell ref="G6:L6"/>
    <mergeCell ref="C7:F8"/>
    <mergeCell ref="G7:H7"/>
    <mergeCell ref="I7:L7"/>
    <mergeCell ref="G8:L8"/>
    <mergeCell ref="B9:B11"/>
    <mergeCell ref="C9:F9"/>
    <mergeCell ref="G9:L9"/>
    <mergeCell ref="C10:F11"/>
    <mergeCell ref="G10:H10"/>
    <mergeCell ref="I10:L10"/>
    <mergeCell ref="G11:L11"/>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A20:L20"/>
    <mergeCell ref="B21:C21"/>
    <mergeCell ref="D21:L21"/>
    <mergeCell ref="B22:C23"/>
    <mergeCell ref="D22:I22"/>
    <mergeCell ref="J22:L22"/>
    <mergeCell ref="D23:I23"/>
    <mergeCell ref="J23:L23"/>
    <mergeCell ref="B24:C24"/>
    <mergeCell ref="D24:H24"/>
    <mergeCell ref="B25:C25"/>
    <mergeCell ref="D25:H25"/>
    <mergeCell ref="B26:C39"/>
    <mergeCell ref="D26:I26"/>
    <mergeCell ref="D30:I30"/>
    <mergeCell ref="D34:I34"/>
    <mergeCell ref="D37:E37"/>
    <mergeCell ref="F37:H37"/>
    <mergeCell ref="D33:I33"/>
    <mergeCell ref="J33:K33"/>
    <mergeCell ref="J26:K26"/>
    <mergeCell ref="D27:I27"/>
    <mergeCell ref="J27:K27"/>
    <mergeCell ref="D28:I28"/>
    <mergeCell ref="J28:K28"/>
    <mergeCell ref="D29:I29"/>
    <mergeCell ref="J29:K29"/>
    <mergeCell ref="J30:K30"/>
    <mergeCell ref="D31:I31"/>
    <mergeCell ref="J31:K31"/>
    <mergeCell ref="D32:I32"/>
    <mergeCell ref="J32:K32"/>
    <mergeCell ref="J34:K34"/>
    <mergeCell ref="D35:E35"/>
    <mergeCell ref="F35:H35"/>
    <mergeCell ref="J35:K35"/>
    <mergeCell ref="D36:E36"/>
    <mergeCell ref="F36:H36"/>
    <mergeCell ref="J36:K36"/>
    <mergeCell ref="J37:K37"/>
    <mergeCell ref="D38:E38"/>
    <mergeCell ref="F38:H38"/>
    <mergeCell ref="J38:K38"/>
    <mergeCell ref="D39:E39"/>
    <mergeCell ref="F39:H39"/>
    <mergeCell ref="J39:K39"/>
    <mergeCell ref="B42:C42"/>
    <mergeCell ref="D42:L42"/>
    <mergeCell ref="A44:L45"/>
    <mergeCell ref="B40:C40"/>
    <mergeCell ref="D40:E40"/>
    <mergeCell ref="B41:C41"/>
    <mergeCell ref="D41:E41"/>
    <mergeCell ref="G41:H41"/>
    <mergeCell ref="I41:J41"/>
  </mergeCells>
  <phoneticPr fontId="2"/>
  <dataValidations count="5">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xr:uid="{00000000-0002-0000-0100-000000000000}">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xr:uid="{00000000-0002-0000-0100-000001000000}">
      <formula1>"新築,増築"</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xr:uid="{00000000-0002-0000-0100-000002000000}">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xr:uid="{00000000-0002-0000-0100-000003000000}">
      <formula1>10</formula1>
      <formula2>0</formula2>
    </dataValidation>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xr:uid="{00000000-0002-0000-0100-000004000000}">
      <formula1>0</formula1>
      <formula2>0</formula2>
    </dataValidation>
  </dataValidations>
  <pageMargins left="0.78740157480314965" right="0.51181102362204722" top="0.23622047244094491" bottom="0.35433070866141736" header="0.51181102362204722" footer="0.51181102362204722"/>
  <pageSetup paperSize="9" scale="87"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allowBlank="1" showErrorMessage="1" xr:uid="{00000000-0002-0000-0100-000005000000}">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A015-A3F1-4576-950A-7C13217300BA}">
  <sheetPr>
    <tabColor rgb="FF92D050"/>
    <pageSetUpPr fitToPage="1"/>
  </sheetPr>
  <dimension ref="A1:BG111"/>
  <sheetViews>
    <sheetView showGridLines="0" view="pageBreakPreview" zoomScale="70" zoomScaleNormal="80" zoomScaleSheetLayoutView="70" workbookViewId="0">
      <selection activeCell="B2" sqref="B2"/>
    </sheetView>
  </sheetViews>
  <sheetFormatPr defaultColWidth="8.59765625" defaultRowHeight="15" x14ac:dyDescent="0.4"/>
  <cols>
    <col min="1" max="1" width="0.59765625" style="383" customWidth="1"/>
    <col min="2" max="2" width="12" style="383" customWidth="1"/>
    <col min="3" max="4" width="11.09765625" style="383" customWidth="1"/>
    <col min="5" max="10" width="3.19921875" style="383" customWidth="1"/>
    <col min="11" max="11" width="3.296875" style="383" customWidth="1"/>
    <col min="12" max="22" width="3.19921875" style="383" customWidth="1"/>
    <col min="23" max="23" width="2.3984375" style="383" customWidth="1"/>
    <col min="24" max="24" width="3.19921875" style="383" customWidth="1"/>
    <col min="25" max="25" width="1.3984375" style="57" customWidth="1"/>
    <col min="26" max="26" width="43.19921875" style="57" hidden="1" customWidth="1"/>
    <col min="27" max="27" width="15.59765625" style="57" hidden="1" customWidth="1"/>
    <col min="28" max="28" width="2.09765625" style="57" hidden="1" customWidth="1"/>
    <col min="29" max="29" width="2.59765625" style="57" hidden="1" customWidth="1"/>
    <col min="30" max="30" width="4.19921875" style="57" hidden="1" customWidth="1"/>
    <col min="31" max="31" width="5.59765625" style="57" hidden="1" customWidth="1"/>
    <col min="32" max="33" width="2.09765625" style="57" hidden="1" customWidth="1"/>
    <col min="34" max="34" width="4.09765625" style="57" hidden="1" customWidth="1"/>
    <col min="35" max="35" width="13.59765625" style="57" hidden="1" customWidth="1"/>
    <col min="36" max="36" width="2.09765625" style="57" hidden="1" customWidth="1"/>
    <col min="37" max="37" width="3.59765625" style="57" hidden="1" customWidth="1"/>
    <col min="38" max="38" width="5.5" style="57" hidden="1" customWidth="1"/>
    <col min="39" max="39" width="12.69921875" style="57" hidden="1" customWidth="1"/>
    <col min="40" max="40" width="3.69921875" style="57" hidden="1" customWidth="1"/>
    <col min="41" max="41" width="3.296875" style="57" hidden="1" customWidth="1"/>
    <col min="42" max="42" width="6.3984375" style="57" hidden="1" customWidth="1"/>
    <col min="43" max="43" width="4.3984375" style="57" hidden="1" customWidth="1"/>
    <col min="44" max="44" width="4.19921875" style="57" hidden="1" customWidth="1"/>
    <col min="45" max="45" width="4.69921875" style="57" hidden="1" customWidth="1"/>
    <col min="46" max="46" width="6" style="57" hidden="1" customWidth="1"/>
    <col min="47" max="47" width="4.59765625" style="57" hidden="1" customWidth="1"/>
    <col min="48" max="48" width="6.296875" style="57" hidden="1" customWidth="1"/>
    <col min="49" max="49" width="5.09765625" style="57" hidden="1" customWidth="1"/>
    <col min="50" max="50" width="5" style="57" hidden="1" customWidth="1"/>
    <col min="51" max="51" width="9.19921875" style="57" hidden="1" customWidth="1"/>
    <col min="52" max="52" width="7.19921875" style="57" hidden="1" customWidth="1"/>
    <col min="53" max="53" width="4.69921875" style="57" hidden="1" customWidth="1"/>
    <col min="54" max="55" width="5" style="57" hidden="1" customWidth="1"/>
    <col min="56" max="56" width="5.19921875" style="57" hidden="1" customWidth="1"/>
    <col min="57" max="57" width="4.09765625" style="57" hidden="1" customWidth="1"/>
    <col min="58" max="58" width="1.59765625" style="57" hidden="1" customWidth="1"/>
    <col min="59" max="59" width="2.296875" style="57" hidden="1" customWidth="1"/>
    <col min="60" max="60" width="8.59765625" style="57"/>
    <col min="61" max="82" width="3.59765625" style="57" customWidth="1"/>
    <col min="83" max="16384" width="8.59765625" style="57"/>
  </cols>
  <sheetData>
    <row r="1" spans="1:59" ht="15.6" thickBot="1" x14ac:dyDescent="0.45">
      <c r="A1" s="57"/>
      <c r="B1" s="57"/>
      <c r="C1" s="57"/>
      <c r="D1" s="57"/>
      <c r="E1" s="57"/>
      <c r="F1" s="57"/>
      <c r="G1" s="57"/>
      <c r="H1" s="57"/>
      <c r="I1" s="57"/>
      <c r="J1" s="57"/>
      <c r="K1" s="57"/>
      <c r="L1" s="57"/>
      <c r="M1" s="57"/>
      <c r="N1" s="57"/>
      <c r="O1" s="57"/>
      <c r="P1" s="57"/>
      <c r="Q1" s="57"/>
      <c r="R1" s="57"/>
      <c r="S1" s="57"/>
      <c r="T1" s="57"/>
      <c r="U1" s="57"/>
      <c r="V1" s="57"/>
      <c r="W1" s="57"/>
      <c r="X1" s="57"/>
      <c r="AA1" s="58" t="s">
        <v>71</v>
      </c>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60"/>
      <c r="BG1" s="61" t="s">
        <v>72</v>
      </c>
    </row>
    <row r="2" spans="1:59" ht="15.75" customHeight="1" thickBot="1" x14ac:dyDescent="0.45">
      <c r="A2" s="62" t="s">
        <v>73</v>
      </c>
      <c r="B2" s="63"/>
      <c r="C2" s="63"/>
      <c r="D2" s="63"/>
      <c r="E2" s="63"/>
      <c r="F2" s="63"/>
      <c r="G2" s="63"/>
      <c r="H2" s="63"/>
      <c r="I2" s="63"/>
      <c r="J2" s="63"/>
      <c r="K2" s="64"/>
      <c r="L2" s="65"/>
      <c r="M2" s="66" t="s">
        <v>74</v>
      </c>
      <c r="N2" s="67"/>
      <c r="O2" s="68"/>
      <c r="P2" s="69"/>
      <c r="Q2" s="66" t="s">
        <v>75</v>
      </c>
      <c r="R2" s="70"/>
      <c r="S2" s="65"/>
      <c r="T2" s="66" t="s">
        <v>76</v>
      </c>
      <c r="U2" s="71"/>
      <c r="V2" s="68"/>
      <c r="W2" s="69"/>
      <c r="X2" s="72" t="s">
        <v>75</v>
      </c>
      <c r="AS2" s="73" t="s">
        <v>74</v>
      </c>
      <c r="AT2" s="74" t="str">
        <f>IF(L2="〇",1,"")</f>
        <v/>
      </c>
      <c r="AU2" s="75" t="s">
        <v>77</v>
      </c>
    </row>
    <row r="3" spans="1:59" ht="15.75" customHeight="1" x14ac:dyDescent="0.55000000000000004">
      <c r="A3" s="57"/>
      <c r="B3" s="76" t="s">
        <v>78</v>
      </c>
      <c r="C3" s="77"/>
      <c r="D3" s="77"/>
      <c r="E3" s="77"/>
      <c r="F3" s="77"/>
      <c r="G3" s="77"/>
      <c r="H3" s="77"/>
      <c r="I3" s="77"/>
      <c r="J3" s="77"/>
      <c r="K3" s="77"/>
      <c r="L3" s="77"/>
      <c r="M3" s="77"/>
      <c r="N3" s="77"/>
      <c r="O3" s="77"/>
      <c r="P3" s="78"/>
      <c r="Q3" s="79"/>
      <c r="R3" s="79"/>
      <c r="S3" s="78"/>
      <c r="T3" s="78"/>
      <c r="U3" s="80"/>
      <c r="V3" s="81"/>
      <c r="W3" s="81"/>
      <c r="X3" s="80"/>
      <c r="Y3" s="82"/>
      <c r="AA3" s="83" t="s">
        <v>79</v>
      </c>
      <c r="AB3" s="84">
        <f>IF(Z7=AA3,1,0)</f>
        <v>1</v>
      </c>
      <c r="AC3" s="57">
        <v>1</v>
      </c>
      <c r="AE3" s="85" t="s">
        <v>80</v>
      </c>
      <c r="AF3" s="84">
        <f>IF(U3=AE3,1,0)</f>
        <v>0</v>
      </c>
      <c r="AG3" s="57">
        <v>1</v>
      </c>
      <c r="AI3" s="86" t="s">
        <v>81</v>
      </c>
      <c r="AJ3" s="84">
        <f>IF(E5=AI3,1,0)</f>
        <v>0</v>
      </c>
      <c r="AK3" s="57">
        <v>1</v>
      </c>
      <c r="AL3" s="84"/>
      <c r="AM3" s="86" t="s">
        <v>82</v>
      </c>
      <c r="AN3" s="84">
        <f>IF(E6=AM3,1,0)</f>
        <v>0</v>
      </c>
      <c r="AO3" s="57">
        <v>1</v>
      </c>
      <c r="AQ3" s="87" t="s">
        <v>83</v>
      </c>
      <c r="AR3" s="87"/>
      <c r="AZ3" s="57" t="s">
        <v>84</v>
      </c>
      <c r="BG3" s="88"/>
    </row>
    <row r="4" spans="1:59" ht="15.75" customHeight="1" thickBot="1" x14ac:dyDescent="0.45">
      <c r="A4" s="57"/>
      <c r="B4" s="89" t="s">
        <v>85</v>
      </c>
      <c r="C4" s="57"/>
      <c r="D4" s="57"/>
      <c r="E4" s="90"/>
      <c r="F4" s="91"/>
      <c r="G4" s="91"/>
      <c r="H4" s="91"/>
      <c r="I4" s="91"/>
      <c r="J4" s="57"/>
      <c r="K4" s="57"/>
      <c r="L4" s="57"/>
      <c r="M4" s="57"/>
      <c r="N4" s="57"/>
      <c r="O4" s="57"/>
      <c r="P4" s="92"/>
      <c r="Q4" s="92"/>
      <c r="R4" s="92"/>
      <c r="S4" s="57"/>
      <c r="T4" s="57"/>
      <c r="U4" s="57"/>
      <c r="V4" s="57"/>
      <c r="W4" s="57"/>
      <c r="X4" s="93"/>
      <c r="AA4" s="86" t="s">
        <v>86</v>
      </c>
      <c r="AB4" s="84">
        <f>IF(Z7=AA4,2,0)</f>
        <v>0</v>
      </c>
      <c r="AC4" s="57">
        <v>2</v>
      </c>
      <c r="AE4" s="94" t="s">
        <v>87</v>
      </c>
      <c r="AF4" s="84">
        <f>IF(U3=AE4,2,0)</f>
        <v>0</v>
      </c>
      <c r="AG4" s="57">
        <v>2</v>
      </c>
      <c r="AI4" s="86" t="s">
        <v>88</v>
      </c>
      <c r="AJ4" s="84">
        <f>IF(E5=AI4,2,0)</f>
        <v>0</v>
      </c>
      <c r="AK4" s="57">
        <v>2</v>
      </c>
      <c r="AM4" s="95" t="s">
        <v>89</v>
      </c>
      <c r="AN4" s="84">
        <f>IF(E6=AM4,2,0)</f>
        <v>0</v>
      </c>
      <c r="AO4" s="57">
        <v>2</v>
      </c>
      <c r="AQ4" s="96" t="s">
        <v>90</v>
      </c>
      <c r="AR4" s="96" t="s">
        <v>91</v>
      </c>
      <c r="AZ4" s="97" t="s">
        <v>80</v>
      </c>
      <c r="BA4" s="98" t="e">
        <f>IF(SUM(BA5:BA6)=0,1,0)</f>
        <v>#REF!</v>
      </c>
    </row>
    <row r="5" spans="1:59" s="99" customFormat="1" ht="15.75" customHeight="1" thickBot="1" x14ac:dyDescent="0.5">
      <c r="B5" s="89" t="s">
        <v>92</v>
      </c>
      <c r="E5" s="68"/>
      <c r="F5" s="100"/>
      <c r="G5" s="100"/>
      <c r="H5" s="100"/>
      <c r="I5" s="101"/>
      <c r="J5" s="57"/>
      <c r="K5" s="57"/>
      <c r="L5" s="57"/>
      <c r="M5" s="57"/>
      <c r="N5" s="57"/>
      <c r="O5" s="57"/>
      <c r="P5" s="57"/>
      <c r="Q5" s="57"/>
      <c r="X5" s="102"/>
      <c r="AA5" s="95" t="s">
        <v>93</v>
      </c>
      <c r="AB5" s="84">
        <f>IF(Z7=AA5,4,0)</f>
        <v>0</v>
      </c>
      <c r="AC5" s="57">
        <v>4</v>
      </c>
      <c r="AD5" s="57"/>
      <c r="AE5" s="103" t="s">
        <v>94</v>
      </c>
      <c r="AF5" s="84">
        <f>IF(U3=AE5,3,0)</f>
        <v>0</v>
      </c>
      <c r="AG5" s="57">
        <v>3</v>
      </c>
      <c r="AI5" s="95" t="s">
        <v>89</v>
      </c>
      <c r="AJ5" s="84">
        <f>IF(E5=AI5,3,0)</f>
        <v>0</v>
      </c>
      <c r="AK5" s="57">
        <v>3</v>
      </c>
      <c r="AL5" s="57"/>
      <c r="AM5" s="57" t="s">
        <v>95</v>
      </c>
      <c r="AN5" s="84" t="str">
        <f>IF(SUM(AN3:AN4)=0,"",(SUM(AN3:AN4)))</f>
        <v/>
      </c>
      <c r="AO5" s="57"/>
      <c r="AQ5" s="96">
        <v>0.75</v>
      </c>
      <c r="AR5" s="96">
        <v>0.69</v>
      </c>
      <c r="AT5" s="57">
        <f>IF(E5=AI3,1,0)</f>
        <v>0</v>
      </c>
      <c r="AU5" s="57" t="s">
        <v>96</v>
      </c>
      <c r="AW5" s="57"/>
      <c r="AZ5" s="89" t="s">
        <v>87</v>
      </c>
      <c r="BA5" s="93" t="e">
        <f>IF(BA6=1,0,IF(AT5=1,1,IF(AND(AT6=1,#REF!=1,AT8=1,E8&lt;=AQ5),1,IF(AND(AT6=1,#REF!=1,AT8=2,E8&lt;=AR5),1,IF(AND(AT6=1,#REF!=0,AT8=1,E8&lt;=#REF!),1,IF(AND(AT6=1,#REF!=0,AT8=2,E8&lt;=#REF!),1,0))))))</f>
        <v>#REF!</v>
      </c>
    </row>
    <row r="6" spans="1:59" s="99" customFormat="1" ht="15.75" customHeight="1" thickBot="1" x14ac:dyDescent="0.5">
      <c r="B6" s="104" t="s">
        <v>97</v>
      </c>
      <c r="E6" s="68"/>
      <c r="F6" s="100"/>
      <c r="G6" s="100"/>
      <c r="H6" s="100"/>
      <c r="I6" s="101"/>
      <c r="J6" s="57"/>
      <c r="K6" s="57"/>
      <c r="L6" s="57"/>
      <c r="M6" s="57"/>
      <c r="N6" s="57"/>
      <c r="O6" s="57"/>
      <c r="P6" s="57"/>
      <c r="Q6" s="57"/>
      <c r="X6" s="102"/>
      <c r="AA6" s="57" t="s">
        <v>95</v>
      </c>
      <c r="AB6" s="84">
        <f>SUM(AB3:AB5)</f>
        <v>1</v>
      </c>
      <c r="AC6" s="57"/>
      <c r="AD6" s="57"/>
      <c r="AE6" s="57" t="s">
        <v>95</v>
      </c>
      <c r="AF6" s="84" t="str">
        <f>IF(SUM(AF3:AF5)=0,"",(SUM(AF3:AF5)))</f>
        <v/>
      </c>
      <c r="AG6" s="57"/>
      <c r="AI6" s="57" t="s">
        <v>95</v>
      </c>
      <c r="AJ6" s="84" t="str">
        <f>IF(SUM(AJ3:AJ5)=0,"",(SUM(AJ3:AJ5)))</f>
        <v/>
      </c>
      <c r="AK6" s="57"/>
      <c r="AL6" s="57"/>
      <c r="AQ6" s="96">
        <v>0.56000000000000005</v>
      </c>
      <c r="AR6" s="105" t="s">
        <v>98</v>
      </c>
      <c r="AT6" s="57">
        <f>IF(E6=AM3,1,0)</f>
        <v>0</v>
      </c>
      <c r="AU6" s="57" t="s">
        <v>99</v>
      </c>
      <c r="AZ6" s="104" t="s">
        <v>94</v>
      </c>
      <c r="BA6" s="106">
        <f>IF(E8="",0,IF(AND(AT6=1,#REF!=1,AT8=1),IF(E8&lt;=AQ6,1,0),IF(AND(AT6=1,#REF!=0,AT8=1),IF(E8&lt;=#REF!,1,0),0)))</f>
        <v>0</v>
      </c>
    </row>
    <row r="7" spans="1:59" ht="15.75" customHeight="1" thickBot="1" x14ac:dyDescent="0.45">
      <c r="A7" s="93"/>
      <c r="B7" s="107" t="s">
        <v>100</v>
      </c>
      <c r="C7" s="108"/>
      <c r="D7" s="109"/>
      <c r="E7" s="68"/>
      <c r="F7" s="100"/>
      <c r="G7" s="100"/>
      <c r="H7" s="100"/>
      <c r="I7" s="101"/>
      <c r="J7" s="110"/>
      <c r="K7" s="110"/>
      <c r="L7" s="110"/>
      <c r="M7" s="110"/>
      <c r="N7" s="110"/>
      <c r="O7" s="111"/>
      <c r="P7" s="111"/>
      <c r="Q7" s="111"/>
      <c r="R7" s="111"/>
      <c r="S7" s="111"/>
      <c r="T7" s="111"/>
      <c r="U7" s="111"/>
      <c r="V7" s="111"/>
      <c r="W7" s="111"/>
      <c r="X7" s="112"/>
      <c r="Z7" s="113" t="s">
        <v>79</v>
      </c>
      <c r="AA7" s="114"/>
      <c r="AB7" s="114"/>
      <c r="AC7" s="114"/>
      <c r="AD7" s="115"/>
      <c r="AI7" s="83"/>
      <c r="AJ7" s="84">
        <v>0</v>
      </c>
      <c r="AK7" s="57">
        <v>0</v>
      </c>
      <c r="AM7" s="83"/>
      <c r="AN7" s="84">
        <v>0</v>
      </c>
      <c r="AO7" s="57">
        <v>0</v>
      </c>
      <c r="AQ7" s="87" t="s">
        <v>101</v>
      </c>
      <c r="AR7" s="87"/>
    </row>
    <row r="8" spans="1:59" ht="15.75" customHeight="1" thickBot="1" x14ac:dyDescent="0.5">
      <c r="A8" s="93"/>
      <c r="B8" s="107" t="s">
        <v>102</v>
      </c>
      <c r="C8" s="108"/>
      <c r="D8" s="109"/>
      <c r="E8" s="116"/>
      <c r="F8" s="117"/>
      <c r="G8" s="118"/>
      <c r="H8" s="119" t="s">
        <v>103</v>
      </c>
      <c r="I8" s="120"/>
      <c r="J8" s="121" t="s">
        <v>104</v>
      </c>
      <c r="K8" s="122"/>
      <c r="L8" s="122"/>
      <c r="M8" s="122"/>
      <c r="N8" s="122"/>
      <c r="O8" s="123"/>
      <c r="P8" s="123"/>
      <c r="Q8" s="123"/>
      <c r="R8" s="123"/>
      <c r="S8" s="123"/>
      <c r="T8" s="123"/>
      <c r="U8" s="123"/>
      <c r="V8" s="123"/>
      <c r="W8" s="123"/>
      <c r="X8" s="124"/>
      <c r="AB8" s="99"/>
      <c r="AC8" s="99"/>
      <c r="AD8" s="99"/>
      <c r="AE8" s="99"/>
      <c r="AF8" s="99"/>
      <c r="AG8" s="99"/>
      <c r="AH8" s="99"/>
      <c r="AI8" s="86" t="s">
        <v>105</v>
      </c>
      <c r="AJ8" s="84">
        <f>IF($E$7=AI8,1,0)</f>
        <v>0</v>
      </c>
      <c r="AK8" s="57">
        <v>1</v>
      </c>
      <c r="AM8" s="86" t="s">
        <v>104</v>
      </c>
      <c r="AN8" s="84">
        <f>IF($J$8=AM8,1,0)</f>
        <v>1</v>
      </c>
      <c r="AO8" s="57">
        <v>1</v>
      </c>
      <c r="AQ8" s="57" t="s">
        <v>90</v>
      </c>
      <c r="AR8" s="96" t="s">
        <v>91</v>
      </c>
      <c r="AT8" s="57">
        <f>IF(J8=AM8,1,IF(J8=#REF!,2,0))</f>
        <v>1</v>
      </c>
      <c r="AU8" s="125" t="s">
        <v>106</v>
      </c>
    </row>
    <row r="9" spans="1:59" ht="8.25" customHeight="1" thickBot="1" x14ac:dyDescent="0.45">
      <c r="A9" s="57"/>
      <c r="B9" s="126"/>
      <c r="C9" s="91"/>
      <c r="D9" s="91"/>
      <c r="E9" s="127"/>
      <c r="F9" s="127"/>
      <c r="G9" s="127"/>
      <c r="H9" s="127"/>
      <c r="I9" s="127"/>
      <c r="J9" s="127"/>
      <c r="K9" s="127"/>
      <c r="L9" s="127"/>
      <c r="M9" s="127"/>
      <c r="N9" s="127"/>
      <c r="O9" s="127"/>
      <c r="P9" s="127"/>
      <c r="Q9" s="127"/>
      <c r="R9" s="127"/>
      <c r="S9" s="127"/>
      <c r="T9" s="127"/>
      <c r="U9" s="127"/>
      <c r="V9" s="127"/>
      <c r="W9" s="127"/>
      <c r="X9" s="127"/>
    </row>
    <row r="10" spans="1:59" ht="15.75" customHeight="1" thickBot="1" x14ac:dyDescent="0.45">
      <c r="A10" s="93"/>
      <c r="B10" s="128" t="s">
        <v>107</v>
      </c>
      <c r="C10" s="129"/>
      <c r="D10" s="129"/>
      <c r="E10" s="129"/>
      <c r="F10" s="129"/>
      <c r="G10" s="129"/>
      <c r="H10" s="129"/>
      <c r="I10" s="129"/>
      <c r="J10" s="129"/>
      <c r="K10" s="129"/>
      <c r="L10" s="129"/>
      <c r="M10" s="129"/>
      <c r="N10" s="129"/>
      <c r="O10" s="129"/>
      <c r="P10" s="129"/>
      <c r="Q10" s="129"/>
      <c r="R10" s="129"/>
      <c r="S10" s="129"/>
      <c r="T10" s="129"/>
      <c r="U10" s="129"/>
      <c r="V10" s="129"/>
      <c r="W10" s="129"/>
      <c r="X10" s="130"/>
      <c r="AB10" s="84"/>
      <c r="AE10" s="131"/>
      <c r="AG10" s="57">
        <v>0</v>
      </c>
      <c r="AI10" s="83"/>
      <c r="AK10" s="57">
        <v>0</v>
      </c>
      <c r="AM10" s="83"/>
      <c r="AO10" s="57">
        <v>0</v>
      </c>
    </row>
    <row r="11" spans="1:59" ht="15.75" customHeight="1" x14ac:dyDescent="0.4">
      <c r="A11" s="57"/>
      <c r="B11" s="76" t="s">
        <v>108</v>
      </c>
      <c r="C11" s="77"/>
      <c r="D11" s="77"/>
      <c r="E11" s="77"/>
      <c r="F11" s="77"/>
      <c r="G11" s="77"/>
      <c r="H11" s="77"/>
      <c r="I11" s="77"/>
      <c r="J11" s="77"/>
      <c r="K11" s="77"/>
      <c r="L11" s="77"/>
      <c r="M11" s="77"/>
      <c r="N11" s="77"/>
      <c r="O11" s="77"/>
      <c r="P11" s="78"/>
      <c r="Q11" s="78"/>
      <c r="R11" s="78"/>
      <c r="S11" s="78"/>
      <c r="T11" s="78"/>
      <c r="U11" s="77"/>
      <c r="V11" s="77"/>
      <c r="W11" s="77"/>
      <c r="X11" s="132"/>
      <c r="AA11" s="83" t="s">
        <v>79</v>
      </c>
      <c r="AB11" s="84">
        <f>IF(Z15=AA11,1,0)</f>
        <v>1</v>
      </c>
      <c r="AC11" s="57">
        <v>1</v>
      </c>
      <c r="AE11" s="94" t="s">
        <v>80</v>
      </c>
      <c r="AF11" s="84">
        <f>IF(U11=AE11,1,0)</f>
        <v>0</v>
      </c>
      <c r="AG11" s="57">
        <v>1</v>
      </c>
      <c r="AI11" s="86" t="s">
        <v>81</v>
      </c>
      <c r="AJ11" s="84">
        <f>IF(E13=AI11,1,0)</f>
        <v>0</v>
      </c>
      <c r="AK11" s="57">
        <v>1</v>
      </c>
      <c r="AM11" s="86" t="s">
        <v>82</v>
      </c>
      <c r="AN11" s="84">
        <f>IF(E14=AM11,1,0)</f>
        <v>0</v>
      </c>
      <c r="AO11" s="57">
        <v>1</v>
      </c>
      <c r="AZ11" s="57" t="str">
        <f>B11</f>
        <v>（２）設備システムの高効率化</v>
      </c>
    </row>
    <row r="12" spans="1:59" ht="15.75" customHeight="1" thickBot="1" x14ac:dyDescent="0.45">
      <c r="A12" s="57"/>
      <c r="B12" s="89" t="s">
        <v>85</v>
      </c>
      <c r="C12" s="57"/>
      <c r="D12" s="57"/>
      <c r="E12" s="133"/>
      <c r="F12" s="91"/>
      <c r="G12" s="91"/>
      <c r="H12" s="91"/>
      <c r="I12" s="91"/>
      <c r="J12" s="92"/>
      <c r="K12" s="92"/>
      <c r="L12" s="92"/>
      <c r="M12" s="92"/>
      <c r="N12" s="92"/>
      <c r="O12" s="92"/>
      <c r="P12" s="92"/>
      <c r="Q12" s="92"/>
      <c r="R12" s="92"/>
      <c r="S12" s="92"/>
      <c r="T12" s="92"/>
      <c r="U12" s="92"/>
      <c r="V12" s="92"/>
      <c r="W12" s="92"/>
      <c r="X12" s="98"/>
      <c r="AA12" s="86" t="s">
        <v>86</v>
      </c>
      <c r="AB12" s="84">
        <f>IF(Z15=AA12,2,0)</f>
        <v>0</v>
      </c>
      <c r="AC12" s="57">
        <v>2</v>
      </c>
      <c r="AE12" s="94" t="s">
        <v>87</v>
      </c>
      <c r="AF12" s="84">
        <f>IF(U11=AE12,2,0)</f>
        <v>0</v>
      </c>
      <c r="AG12" s="57">
        <v>2</v>
      </c>
      <c r="AI12" s="86" t="s">
        <v>88</v>
      </c>
      <c r="AJ12" s="84">
        <f>IF(E13=AI12,2,0)</f>
        <v>0</v>
      </c>
      <c r="AK12" s="57">
        <v>2</v>
      </c>
      <c r="AM12" s="95" t="s">
        <v>89</v>
      </c>
      <c r="AN12" s="84">
        <f>IF(E14=AM12,2,0)</f>
        <v>0</v>
      </c>
      <c r="AO12" s="57">
        <v>2</v>
      </c>
      <c r="AZ12" s="57" t="s">
        <v>84</v>
      </c>
    </row>
    <row r="13" spans="1:59" s="66" customFormat="1" ht="15.75" customHeight="1" thickBot="1" x14ac:dyDescent="0.45">
      <c r="A13" s="70"/>
      <c r="B13" s="134" t="s">
        <v>109</v>
      </c>
      <c r="C13" s="70"/>
      <c r="D13" s="135"/>
      <c r="E13" s="68"/>
      <c r="F13" s="100"/>
      <c r="G13" s="100"/>
      <c r="H13" s="100"/>
      <c r="I13" s="101"/>
      <c r="R13" s="70"/>
      <c r="S13" s="70"/>
      <c r="T13" s="70"/>
      <c r="U13" s="70"/>
      <c r="V13" s="70"/>
      <c r="W13" s="70"/>
      <c r="X13" s="136"/>
      <c r="Y13" s="70"/>
      <c r="AA13" s="95" t="s">
        <v>93</v>
      </c>
      <c r="AB13" s="84">
        <f>IF(Z15=AA13,4,0)</f>
        <v>0</v>
      </c>
      <c r="AC13" s="57">
        <v>4</v>
      </c>
      <c r="AD13" s="57"/>
      <c r="AE13" s="137" t="s">
        <v>94</v>
      </c>
      <c r="AF13" s="84">
        <f>IF(U11=AE13,3,0)</f>
        <v>0</v>
      </c>
      <c r="AG13" s="57">
        <v>3</v>
      </c>
      <c r="AI13" s="95" t="s">
        <v>89</v>
      </c>
      <c r="AJ13" s="84">
        <f>IF(E13=AI13,3,0)</f>
        <v>0</v>
      </c>
      <c r="AK13" s="57">
        <v>3</v>
      </c>
      <c r="AM13" s="57" t="s">
        <v>95</v>
      </c>
      <c r="AN13" s="84" t="str">
        <f>IF(SUM(AN10:AN12)=0,"",(SUM(AN10:AN12)))</f>
        <v/>
      </c>
      <c r="AO13" s="57"/>
      <c r="AZ13" s="138" t="s">
        <v>80</v>
      </c>
      <c r="BA13" s="139">
        <f>IF(SUM(BA14:BA15)=0,1,0)</f>
        <v>0</v>
      </c>
    </row>
    <row r="14" spans="1:59" s="66" customFormat="1" ht="15.75" customHeight="1" thickBot="1" x14ac:dyDescent="0.45">
      <c r="A14" s="70"/>
      <c r="B14" s="140" t="s">
        <v>110</v>
      </c>
      <c r="C14" s="70"/>
      <c r="D14" s="70"/>
      <c r="E14" s="68"/>
      <c r="F14" s="100"/>
      <c r="G14" s="100"/>
      <c r="H14" s="100"/>
      <c r="I14" s="101"/>
      <c r="R14" s="70"/>
      <c r="S14" s="70"/>
      <c r="T14" s="70"/>
      <c r="U14" s="70"/>
      <c r="V14" s="70"/>
      <c r="W14" s="70"/>
      <c r="X14" s="136"/>
      <c r="Y14" s="70"/>
      <c r="AA14" s="57" t="s">
        <v>95</v>
      </c>
      <c r="AB14" s="84">
        <f>SUM(AB11:AB13)</f>
        <v>1</v>
      </c>
      <c r="AC14" s="57"/>
      <c r="AD14" s="57"/>
      <c r="AE14" s="57" t="s">
        <v>95</v>
      </c>
      <c r="AF14" s="84" t="str">
        <f>IF(SUM(AF10:AF13)=0,"",(SUM(AF10:AF13)))</f>
        <v/>
      </c>
      <c r="AG14" s="57"/>
      <c r="AI14" s="57" t="s">
        <v>95</v>
      </c>
      <c r="AJ14" s="84" t="str">
        <f>IF(SUM(AJ10:AJ13)=0,"",(SUM(AJ10:AJ13)))</f>
        <v/>
      </c>
      <c r="AK14" s="57"/>
      <c r="AZ14" s="134" t="s">
        <v>87</v>
      </c>
      <c r="BA14" s="141">
        <f>IF(BA15=1,0,IF(OR(AND(E16&gt;=0,E16&lt;5),E13=AI11),1,""))</f>
        <v>1</v>
      </c>
    </row>
    <row r="15" spans="1:59" ht="15.75" customHeight="1" thickBot="1" x14ac:dyDescent="0.45">
      <c r="A15" s="93"/>
      <c r="B15" s="142" t="s">
        <v>111</v>
      </c>
      <c r="C15" s="143"/>
      <c r="D15" s="144"/>
      <c r="E15" s="68"/>
      <c r="F15" s="100"/>
      <c r="G15" s="100"/>
      <c r="H15" s="100"/>
      <c r="I15" s="101"/>
      <c r="J15" s="145"/>
      <c r="K15" s="146"/>
      <c r="L15" s="146"/>
      <c r="M15" s="146"/>
      <c r="N15" s="146"/>
      <c r="O15" s="147"/>
      <c r="P15" s="147"/>
      <c r="Q15" s="147"/>
      <c r="R15" s="147"/>
      <c r="S15" s="147"/>
      <c r="T15" s="147"/>
      <c r="U15" s="147"/>
      <c r="V15" s="146"/>
      <c r="W15" s="146"/>
      <c r="X15" s="148"/>
      <c r="Z15" s="68" t="s">
        <v>79</v>
      </c>
      <c r="AA15" s="149"/>
      <c r="AB15" s="149"/>
      <c r="AC15" s="149"/>
      <c r="AD15" s="69"/>
      <c r="AI15" s="83"/>
      <c r="AK15" s="57">
        <v>0</v>
      </c>
      <c r="AM15" s="83"/>
      <c r="AO15" s="57">
        <v>0</v>
      </c>
      <c r="AZ15" s="150" t="s">
        <v>94</v>
      </c>
      <c r="BA15" s="106" t="str">
        <f>IF(E16="","",IF(E16&gt;=5,1,""))</f>
        <v/>
      </c>
    </row>
    <row r="16" spans="1:59" ht="15.75" customHeight="1" thickBot="1" x14ac:dyDescent="0.45">
      <c r="A16" s="93"/>
      <c r="B16" s="151" t="s">
        <v>112</v>
      </c>
      <c r="C16" s="152"/>
      <c r="D16" s="153"/>
      <c r="E16" s="154"/>
      <c r="F16" s="155"/>
      <c r="G16" s="156"/>
      <c r="H16" s="157"/>
      <c r="I16" s="158"/>
      <c r="J16" s="126"/>
      <c r="K16" s="57"/>
      <c r="L16" s="57"/>
      <c r="M16" s="57"/>
      <c r="N16" s="57"/>
      <c r="O16" s="159"/>
      <c r="P16" s="159"/>
      <c r="Q16" s="159"/>
      <c r="R16" s="159"/>
      <c r="S16" s="160"/>
      <c r="T16" s="160"/>
      <c r="U16" s="160"/>
      <c r="V16" s="126"/>
      <c r="W16" s="57"/>
      <c r="X16" s="93"/>
      <c r="Z16" s="68" t="s">
        <v>113</v>
      </c>
      <c r="AA16" s="149"/>
      <c r="AB16" s="149"/>
      <c r="AC16" s="149"/>
      <c r="AD16" s="69"/>
      <c r="AI16" s="86" t="s">
        <v>105</v>
      </c>
      <c r="AJ16" s="84">
        <f>IF(E15=AI16,1,0)</f>
        <v>0</v>
      </c>
      <c r="AK16" s="57">
        <v>1</v>
      </c>
      <c r="AM16" s="86" t="s">
        <v>114</v>
      </c>
      <c r="AN16" s="84">
        <f>IF(Z16=AM16,1,0)</f>
        <v>0</v>
      </c>
      <c r="AO16" s="57">
        <v>1</v>
      </c>
    </row>
    <row r="17" spans="1:53" ht="15.75" customHeight="1" thickBot="1" x14ac:dyDescent="0.45">
      <c r="A17" s="93"/>
      <c r="B17" s="89"/>
      <c r="C17" s="57"/>
      <c r="D17" s="57"/>
      <c r="E17" s="161" t="s">
        <v>115</v>
      </c>
      <c r="F17" s="162"/>
      <c r="G17" s="162"/>
      <c r="H17" s="163"/>
      <c r="I17" s="164" t="s">
        <v>116</v>
      </c>
      <c r="J17" s="165"/>
      <c r="K17" s="165"/>
      <c r="L17" s="166"/>
      <c r="M17" s="167" t="s">
        <v>117</v>
      </c>
      <c r="N17" s="168"/>
      <c r="O17" s="169"/>
      <c r="P17" s="170"/>
      <c r="Q17" s="171" t="s">
        <v>118</v>
      </c>
      <c r="R17" s="172"/>
      <c r="S17" s="172"/>
      <c r="T17" s="172"/>
      <c r="U17" s="173" t="s">
        <v>119</v>
      </c>
      <c r="V17" s="174"/>
      <c r="W17" s="175"/>
      <c r="X17" s="93"/>
      <c r="AI17" s="95" t="s">
        <v>120</v>
      </c>
      <c r="AJ17" s="84">
        <f>IF(E15=AI17,2,0)</f>
        <v>0</v>
      </c>
      <c r="AK17" s="57">
        <v>2</v>
      </c>
      <c r="AM17" s="95" t="s">
        <v>113</v>
      </c>
      <c r="AN17" s="84">
        <f>IF(Z16=AM17,2,0)</f>
        <v>2</v>
      </c>
      <c r="AO17" s="57">
        <v>2</v>
      </c>
    </row>
    <row r="18" spans="1:53" ht="15.75" customHeight="1" thickBot="1" x14ac:dyDescent="0.45">
      <c r="A18" s="93"/>
      <c r="B18" s="150" t="s">
        <v>121</v>
      </c>
      <c r="C18" s="91"/>
      <c r="D18" s="176"/>
      <c r="E18" s="177"/>
      <c r="F18" s="178"/>
      <c r="G18" s="178"/>
      <c r="H18" s="179"/>
      <c r="I18" s="177"/>
      <c r="J18" s="178"/>
      <c r="K18" s="178"/>
      <c r="L18" s="179"/>
      <c r="M18" s="177"/>
      <c r="N18" s="178"/>
      <c r="O18" s="178"/>
      <c r="P18" s="179"/>
      <c r="Q18" s="177"/>
      <c r="R18" s="178"/>
      <c r="S18" s="178"/>
      <c r="T18" s="179"/>
      <c r="U18" s="159" t="s">
        <v>122</v>
      </c>
      <c r="V18" s="180"/>
      <c r="W18" s="181"/>
      <c r="X18" s="106"/>
      <c r="AI18" s="182" t="s">
        <v>123</v>
      </c>
      <c r="AJ18" s="84">
        <f>IF($E$7=AI18,3,0)</f>
        <v>0</v>
      </c>
      <c r="AK18" s="57">
        <v>3</v>
      </c>
      <c r="AM18" s="57" t="s">
        <v>95</v>
      </c>
      <c r="AN18" s="84">
        <f>IF(SUM(AN15:AN17)=0,"",(SUM(AN15:AN17)))</f>
        <v>2</v>
      </c>
    </row>
    <row r="19" spans="1:53" ht="8.25" customHeight="1" x14ac:dyDescent="0.4">
      <c r="A19" s="57"/>
      <c r="B19" s="57"/>
      <c r="C19" s="57"/>
      <c r="D19" s="57"/>
      <c r="E19" s="57"/>
      <c r="F19" s="57"/>
      <c r="G19" s="57"/>
      <c r="H19" s="57"/>
      <c r="I19" s="57"/>
      <c r="J19" s="57"/>
      <c r="K19" s="57"/>
      <c r="L19" s="57"/>
      <c r="M19" s="57"/>
      <c r="N19" s="57"/>
      <c r="O19" s="57"/>
      <c r="P19" s="57"/>
      <c r="Q19" s="57"/>
      <c r="R19" s="57"/>
      <c r="S19" s="57"/>
      <c r="T19" s="57"/>
      <c r="U19" s="57"/>
      <c r="V19" s="57"/>
      <c r="W19" s="57"/>
      <c r="X19" s="57"/>
    </row>
    <row r="20" spans="1:53" ht="15.75" customHeight="1" thickBot="1" x14ac:dyDescent="0.45">
      <c r="A20" s="57"/>
      <c r="B20" s="76" t="s">
        <v>124</v>
      </c>
      <c r="C20" s="183"/>
      <c r="D20" s="183"/>
      <c r="E20" s="79"/>
      <c r="F20" s="79"/>
      <c r="G20" s="79"/>
      <c r="H20" s="79"/>
      <c r="I20" s="79"/>
      <c r="J20" s="78"/>
      <c r="K20" s="78"/>
      <c r="L20" s="78"/>
      <c r="M20" s="78"/>
      <c r="N20" s="78"/>
      <c r="O20" s="78"/>
      <c r="P20" s="78"/>
      <c r="Q20" s="78"/>
      <c r="R20" s="78"/>
      <c r="S20" s="78"/>
      <c r="T20" s="78"/>
      <c r="U20" s="78"/>
      <c r="V20" s="78"/>
      <c r="W20" s="78"/>
      <c r="X20" s="184"/>
      <c r="AN20" s="185"/>
      <c r="AO20" s="185"/>
      <c r="AP20" s="185"/>
      <c r="AQ20" s="185"/>
      <c r="AR20" s="185"/>
      <c r="AS20" s="185"/>
      <c r="AU20" s="185"/>
      <c r="AW20" s="186"/>
      <c r="BA20" s="111"/>
    </row>
    <row r="21" spans="1:53" ht="15.75" customHeight="1" thickBot="1" x14ac:dyDescent="0.5">
      <c r="A21" s="57"/>
      <c r="B21" s="187" t="s">
        <v>125</v>
      </c>
      <c r="C21" s="188"/>
      <c r="D21" s="188"/>
      <c r="E21" s="189"/>
      <c r="F21" s="189"/>
      <c r="G21" s="189"/>
      <c r="H21" s="189"/>
      <c r="I21" s="189"/>
      <c r="J21" s="190"/>
      <c r="K21" s="191"/>
      <c r="L21" s="192"/>
      <c r="M21" s="192"/>
      <c r="N21" s="192"/>
      <c r="O21" s="193"/>
      <c r="P21" s="194" t="s">
        <v>126</v>
      </c>
      <c r="Q21" s="195"/>
      <c r="R21" s="195"/>
      <c r="S21" s="195"/>
      <c r="T21" s="195"/>
      <c r="U21" s="195"/>
      <c r="V21" s="195"/>
      <c r="W21" s="195"/>
      <c r="X21" s="196"/>
      <c r="AN21" s="185"/>
      <c r="AO21" s="185"/>
      <c r="AP21" s="185"/>
      <c r="AQ21" s="185"/>
      <c r="AR21" s="185"/>
      <c r="AS21" s="185"/>
      <c r="AU21" s="185"/>
      <c r="AW21" s="186"/>
      <c r="BA21" s="111"/>
    </row>
    <row r="22" spans="1:53" ht="15.75" customHeight="1" thickBot="1" x14ac:dyDescent="0.45">
      <c r="A22" s="57"/>
      <c r="B22" s="197" t="s">
        <v>127</v>
      </c>
      <c r="C22" s="198"/>
      <c r="D22" s="198"/>
      <c r="E22" s="199"/>
      <c r="F22" s="199"/>
      <c r="G22" s="199"/>
      <c r="H22" s="199"/>
      <c r="I22" s="199"/>
      <c r="J22" s="200"/>
      <c r="K22" s="201">
        <f>ROUNDDOWN(K21*0.05,2)</f>
        <v>0</v>
      </c>
      <c r="L22" s="202"/>
      <c r="M22" s="202"/>
      <c r="N22" s="202"/>
      <c r="O22" s="203"/>
      <c r="P22" s="204" t="s">
        <v>128</v>
      </c>
      <c r="Q22" s="205" t="s">
        <v>129</v>
      </c>
      <c r="R22" s="205"/>
      <c r="S22" s="205"/>
      <c r="T22" s="205"/>
      <c r="U22" s="205"/>
      <c r="V22" s="205"/>
      <c r="W22" s="57"/>
      <c r="X22" s="93"/>
      <c r="AN22" s="185"/>
      <c r="AO22" s="185"/>
      <c r="AP22" s="185"/>
      <c r="AQ22" s="185"/>
      <c r="AR22" s="185"/>
      <c r="AS22" s="185"/>
      <c r="AU22" s="185"/>
      <c r="AW22" s="186"/>
      <c r="BA22" s="111"/>
    </row>
    <row r="23" spans="1:53" ht="15.75" customHeight="1" thickBot="1" x14ac:dyDescent="0.45">
      <c r="A23" s="57"/>
      <c r="B23" s="197" t="s">
        <v>130</v>
      </c>
      <c r="C23" s="198"/>
      <c r="D23" s="198"/>
      <c r="E23" s="199"/>
      <c r="F23" s="199"/>
      <c r="G23" s="199"/>
      <c r="H23" s="199"/>
      <c r="I23" s="199"/>
      <c r="J23" s="198"/>
      <c r="K23" s="206"/>
      <c r="L23" s="207"/>
      <c r="M23" s="207"/>
      <c r="N23" s="207"/>
      <c r="O23" s="208"/>
      <c r="P23" s="209" t="s">
        <v>126</v>
      </c>
      <c r="Q23" s="210" t="str">
        <f>IF(K23&gt;10000,"10,000㎡超",IF(K23&gt;=5000,"5,000㎡以上10,000㎡以下",IF(K23&gt;=2000,"2,000㎡以上5,000㎡未満",IF(K23&lt;2000,"2,000㎡未満"))))</f>
        <v>2,000㎡未満</v>
      </c>
      <c r="R23" s="210"/>
      <c r="S23" s="210"/>
      <c r="T23" s="210"/>
      <c r="U23" s="210"/>
      <c r="V23" s="210"/>
      <c r="W23" s="57"/>
      <c r="X23" s="93"/>
      <c r="AN23" s="185"/>
      <c r="AO23" s="185"/>
      <c r="AP23" s="185"/>
      <c r="AQ23" s="185"/>
      <c r="AR23" s="185"/>
      <c r="AS23" s="185"/>
      <c r="AU23" s="185"/>
      <c r="AW23" s="186"/>
      <c r="BA23" s="111"/>
    </row>
    <row r="24" spans="1:53" ht="15.75" customHeight="1" x14ac:dyDescent="0.4">
      <c r="A24" s="57"/>
      <c r="B24" s="197" t="s">
        <v>131</v>
      </c>
      <c r="C24" s="198"/>
      <c r="D24" s="198"/>
      <c r="E24" s="199"/>
      <c r="F24" s="199"/>
      <c r="G24" s="199"/>
      <c r="H24" s="199"/>
      <c r="I24" s="199"/>
      <c r="J24" s="198"/>
      <c r="K24" s="211">
        <f>IF(K23&gt;10000,36,IF(K23&gt;=5000,18,IF(K23&gt;=2000,9,IF(K23&lt;2000,0))))</f>
        <v>0</v>
      </c>
      <c r="L24" s="212"/>
      <c r="M24" s="212"/>
      <c r="N24" s="212"/>
      <c r="O24" s="213"/>
      <c r="P24" s="214" t="s">
        <v>132</v>
      </c>
      <c r="Q24" s="215"/>
      <c r="R24" s="215"/>
      <c r="S24" s="111"/>
      <c r="T24" s="111"/>
      <c r="U24" s="57"/>
      <c r="V24" s="57"/>
      <c r="W24" s="57"/>
      <c r="X24" s="93"/>
      <c r="AN24" s="185"/>
      <c r="AO24" s="185"/>
      <c r="AP24" s="185"/>
      <c r="AQ24" s="185"/>
      <c r="AR24" s="185"/>
      <c r="AS24" s="185"/>
      <c r="AU24" s="185"/>
      <c r="AW24" s="186"/>
      <c r="BA24" s="111"/>
    </row>
    <row r="25" spans="1:53" ht="15.75" customHeight="1" thickBot="1" x14ac:dyDescent="0.45">
      <c r="A25" s="57"/>
      <c r="B25" s="197" t="s">
        <v>133</v>
      </c>
      <c r="C25" s="198"/>
      <c r="D25" s="198"/>
      <c r="E25" s="199"/>
      <c r="F25" s="199"/>
      <c r="G25" s="199"/>
      <c r="H25" s="199"/>
      <c r="I25" s="199"/>
      <c r="J25" s="198"/>
      <c r="K25" s="216">
        <f>IF(K23&gt;10000,12,IF(K23&gt;=5000,6,IF(K23&gt;=2000,3,IF(K23&lt;2000,0))))</f>
        <v>0</v>
      </c>
      <c r="L25" s="217"/>
      <c r="M25" s="217"/>
      <c r="N25" s="217"/>
      <c r="O25" s="218"/>
      <c r="P25" s="219" t="s">
        <v>132</v>
      </c>
      <c r="Q25" s="215"/>
      <c r="R25" s="215"/>
      <c r="S25" s="111"/>
      <c r="T25" s="111"/>
      <c r="U25" s="57"/>
      <c r="V25" s="57"/>
      <c r="W25" s="57"/>
      <c r="X25" s="93"/>
      <c r="AN25" s="185"/>
      <c r="AO25" s="185"/>
      <c r="AP25" s="185"/>
      <c r="AQ25" s="185"/>
      <c r="AR25" s="185"/>
      <c r="AS25" s="185"/>
      <c r="AU25" s="185"/>
      <c r="AW25" s="186"/>
      <c r="BA25" s="111"/>
    </row>
    <row r="26" spans="1:53" ht="15.75" customHeight="1" thickBot="1" x14ac:dyDescent="0.45">
      <c r="A26" s="57"/>
      <c r="B26" s="197" t="s">
        <v>134</v>
      </c>
      <c r="C26" s="198"/>
      <c r="D26" s="198"/>
      <c r="E26" s="199"/>
      <c r="F26" s="199"/>
      <c r="G26" s="199"/>
      <c r="H26" s="199"/>
      <c r="I26" s="199"/>
      <c r="J26" s="198"/>
      <c r="K26" s="206"/>
      <c r="L26" s="207"/>
      <c r="M26" s="207"/>
      <c r="N26" s="207"/>
      <c r="O26" s="208"/>
      <c r="P26" s="209" t="s">
        <v>126</v>
      </c>
      <c r="Q26" s="215"/>
      <c r="R26" s="215"/>
      <c r="S26" s="111"/>
      <c r="T26" s="111"/>
      <c r="U26" s="57"/>
      <c r="V26" s="57"/>
      <c r="W26" s="57"/>
      <c r="X26" s="93"/>
      <c r="AN26" s="185"/>
      <c r="AO26" s="185"/>
      <c r="AP26" s="185"/>
      <c r="AQ26" s="185"/>
      <c r="AR26" s="185"/>
      <c r="AS26" s="185"/>
      <c r="AU26" s="185"/>
      <c r="AW26" s="186"/>
      <c r="BA26" s="111"/>
    </row>
    <row r="27" spans="1:53" ht="15.75" customHeight="1" x14ac:dyDescent="0.4">
      <c r="A27" s="57"/>
      <c r="B27" s="197" t="s">
        <v>135</v>
      </c>
      <c r="C27" s="198"/>
      <c r="D27" s="198"/>
      <c r="E27" s="199"/>
      <c r="F27" s="199"/>
      <c r="G27" s="199"/>
      <c r="H27" s="199"/>
      <c r="I27" s="199"/>
      <c r="J27" s="198"/>
      <c r="K27" s="220">
        <f>K21-K26</f>
        <v>0</v>
      </c>
      <c r="L27" s="212"/>
      <c r="M27" s="212"/>
      <c r="N27" s="212"/>
      <c r="O27" s="213"/>
      <c r="P27" s="214" t="s">
        <v>136</v>
      </c>
      <c r="Q27" s="215"/>
      <c r="R27" s="215"/>
      <c r="S27" s="111"/>
      <c r="T27" s="111"/>
      <c r="U27" s="57"/>
      <c r="V27" s="57"/>
      <c r="W27" s="57"/>
      <c r="X27" s="93"/>
      <c r="AN27" s="185"/>
      <c r="AO27" s="185"/>
      <c r="AP27" s="185"/>
      <c r="AQ27" s="185"/>
      <c r="AR27" s="185"/>
      <c r="AS27" s="185"/>
      <c r="AU27" s="185"/>
      <c r="AW27" s="186"/>
      <c r="BA27" s="111"/>
    </row>
    <row r="28" spans="1:53" ht="15.75" customHeight="1" x14ac:dyDescent="0.4">
      <c r="A28" s="57"/>
      <c r="B28" s="197" t="s">
        <v>137</v>
      </c>
      <c r="C28" s="198"/>
      <c r="D28" s="198"/>
      <c r="E28" s="199"/>
      <c r="F28" s="199"/>
      <c r="G28" s="199"/>
      <c r="H28" s="199"/>
      <c r="I28" s="199"/>
      <c r="J28" s="198"/>
      <c r="K28" s="221">
        <f>IF(K22&lt;K27,K22,K27)</f>
        <v>0</v>
      </c>
      <c r="L28" s="222"/>
      <c r="M28" s="222"/>
      <c r="N28" s="222"/>
      <c r="O28" s="223"/>
      <c r="P28" s="204" t="s">
        <v>126</v>
      </c>
      <c r="Q28" s="215"/>
      <c r="R28" s="215"/>
      <c r="S28" s="111"/>
      <c r="T28" s="111"/>
      <c r="U28" s="57"/>
      <c r="V28" s="57"/>
      <c r="W28" s="57"/>
      <c r="X28" s="93"/>
      <c r="AN28" s="185"/>
      <c r="AO28" s="185"/>
      <c r="AP28" s="185"/>
      <c r="AQ28" s="185"/>
      <c r="AR28" s="185"/>
      <c r="AS28" s="185"/>
      <c r="AU28" s="185"/>
      <c r="AW28" s="186"/>
      <c r="BA28" s="111"/>
    </row>
    <row r="29" spans="1:53" ht="15.75" customHeight="1" x14ac:dyDescent="0.4">
      <c r="A29" s="57"/>
      <c r="B29" s="197" t="s">
        <v>138</v>
      </c>
      <c r="C29" s="198"/>
      <c r="D29" s="198"/>
      <c r="E29" s="199"/>
      <c r="F29" s="199"/>
      <c r="G29" s="199"/>
      <c r="H29" s="199"/>
      <c r="I29" s="199"/>
      <c r="J29" s="198"/>
      <c r="K29" s="224">
        <f>ROUNDDOWN(K28*0.15,0)</f>
        <v>0</v>
      </c>
      <c r="L29" s="199"/>
      <c r="M29" s="199"/>
      <c r="N29" s="199"/>
      <c r="O29" s="225"/>
      <c r="P29" s="204" t="s">
        <v>139</v>
      </c>
      <c r="Q29" s="215"/>
      <c r="R29" s="215"/>
      <c r="S29" s="111"/>
      <c r="T29" s="111"/>
      <c r="U29" s="57"/>
      <c r="V29" s="57"/>
      <c r="W29" s="57"/>
      <c r="X29" s="93"/>
      <c r="AN29" s="185"/>
      <c r="AO29" s="185"/>
      <c r="AP29" s="185"/>
      <c r="AQ29" s="185"/>
      <c r="AR29" s="185"/>
      <c r="AS29" s="185"/>
      <c r="AU29" s="185"/>
      <c r="AW29" s="186"/>
      <c r="BA29" s="111"/>
    </row>
    <row r="30" spans="1:53" ht="15.75" customHeight="1" thickBot="1" x14ac:dyDescent="0.45">
      <c r="A30" s="57"/>
      <c r="B30" s="197" t="s">
        <v>140</v>
      </c>
      <c r="C30" s="198"/>
      <c r="D30" s="198"/>
      <c r="E30" s="200"/>
      <c r="F30" s="198"/>
      <c r="G30" s="198"/>
      <c r="H30" s="198"/>
      <c r="I30" s="198"/>
      <c r="J30" s="198"/>
      <c r="K30" s="216">
        <f>IF(K29&gt;K24,K24,IF(K29&gt;=K25,K29,K25))</f>
        <v>0</v>
      </c>
      <c r="L30" s="217"/>
      <c r="M30" s="217"/>
      <c r="N30" s="217"/>
      <c r="O30" s="218"/>
      <c r="P30" s="226" t="s">
        <v>141</v>
      </c>
      <c r="Q30" s="215"/>
      <c r="R30" s="215"/>
      <c r="S30" s="111"/>
      <c r="T30" s="111"/>
      <c r="U30" s="57"/>
      <c r="V30" s="57"/>
      <c r="W30" s="57"/>
      <c r="X30" s="93"/>
      <c r="AN30" s="185"/>
      <c r="AO30" s="185"/>
      <c r="AP30" s="185"/>
      <c r="AQ30" s="185"/>
      <c r="AR30" s="185"/>
      <c r="AS30" s="185"/>
      <c r="AU30" s="185"/>
      <c r="AW30" s="186"/>
      <c r="BA30" s="111"/>
    </row>
    <row r="31" spans="1:53" ht="15.75" customHeight="1" thickBot="1" x14ac:dyDescent="0.45">
      <c r="A31" s="57"/>
      <c r="B31" s="197" t="s">
        <v>142</v>
      </c>
      <c r="C31" s="198"/>
      <c r="D31" s="198"/>
      <c r="E31" s="200"/>
      <c r="F31" s="198"/>
      <c r="G31" s="198"/>
      <c r="H31" s="198"/>
      <c r="I31" s="198"/>
      <c r="J31" s="198"/>
      <c r="K31" s="68"/>
      <c r="L31" s="149"/>
      <c r="M31" s="149"/>
      <c r="N31" s="149"/>
      <c r="O31" s="69"/>
      <c r="P31" s="215"/>
      <c r="Q31" s="215"/>
      <c r="R31" s="215"/>
      <c r="S31" s="111"/>
      <c r="T31" s="111"/>
      <c r="U31" s="57"/>
      <c r="V31" s="57"/>
      <c r="W31" s="57"/>
      <c r="X31" s="93"/>
      <c r="AN31" s="185"/>
      <c r="AO31" s="185"/>
      <c r="AP31" s="185"/>
      <c r="AQ31" s="185"/>
      <c r="AR31" s="185"/>
      <c r="AS31" s="185"/>
      <c r="AU31" s="185"/>
      <c r="AW31" s="186"/>
      <c r="BA31" s="111"/>
    </row>
    <row r="32" spans="1:53" ht="15.75" customHeight="1" thickBot="1" x14ac:dyDescent="0.45">
      <c r="A32" s="57"/>
      <c r="B32" s="197" t="s">
        <v>143</v>
      </c>
      <c r="C32" s="198"/>
      <c r="D32" s="198"/>
      <c r="E32" s="200"/>
      <c r="F32" s="198"/>
      <c r="G32" s="198"/>
      <c r="H32" s="198"/>
      <c r="I32" s="198"/>
      <c r="J32" s="198"/>
      <c r="K32" s="227">
        <f>IF(K31="評価基準",K30*2,K30*3)</f>
        <v>0</v>
      </c>
      <c r="L32" s="158"/>
      <c r="M32" s="158"/>
      <c r="N32" s="158"/>
      <c r="O32" s="228"/>
      <c r="P32" s="226" t="s">
        <v>132</v>
      </c>
      <c r="Q32" s="215"/>
      <c r="R32" s="215"/>
      <c r="S32" s="111"/>
      <c r="T32" s="111"/>
      <c r="U32" s="57"/>
      <c r="V32" s="57"/>
      <c r="W32" s="57"/>
      <c r="X32" s="93"/>
      <c r="AN32" s="185"/>
      <c r="AO32" s="185"/>
      <c r="AP32" s="185"/>
      <c r="AQ32" s="185"/>
      <c r="AR32" s="185"/>
      <c r="AS32" s="185"/>
      <c r="AU32" s="185"/>
      <c r="AW32" s="186"/>
      <c r="BA32" s="111"/>
    </row>
    <row r="33" spans="1:53" ht="15.75" customHeight="1" thickBot="1" x14ac:dyDescent="0.45">
      <c r="A33" s="57"/>
      <c r="B33" s="197" t="s">
        <v>144</v>
      </c>
      <c r="C33" s="198"/>
      <c r="D33" s="198"/>
      <c r="E33" s="200"/>
      <c r="F33" s="198"/>
      <c r="G33" s="198"/>
      <c r="H33" s="198"/>
      <c r="I33" s="198"/>
      <c r="J33" s="198"/>
      <c r="K33" s="68"/>
      <c r="L33" s="149"/>
      <c r="M33" s="149"/>
      <c r="N33" s="149"/>
      <c r="O33" s="69"/>
      <c r="P33" s="226" t="s">
        <v>145</v>
      </c>
      <c r="Q33" s="215"/>
      <c r="R33" s="215"/>
      <c r="S33" s="111"/>
      <c r="T33" s="111"/>
      <c r="U33" s="57"/>
      <c r="V33" s="57"/>
      <c r="W33" s="57"/>
      <c r="X33" s="93"/>
      <c r="AN33" s="185"/>
      <c r="AO33" s="185"/>
      <c r="AP33" s="185"/>
      <c r="AQ33" s="185"/>
      <c r="AR33" s="185"/>
      <c r="AS33" s="185"/>
      <c r="AU33" s="185"/>
      <c r="AW33" s="186"/>
      <c r="BA33" s="111"/>
    </row>
    <row r="34" spans="1:53" ht="15.75" customHeight="1" thickBot="1" x14ac:dyDescent="0.45">
      <c r="A34" s="57"/>
      <c r="B34" s="197" t="s">
        <v>146</v>
      </c>
      <c r="C34" s="198"/>
      <c r="D34" s="198"/>
      <c r="E34" s="200"/>
      <c r="F34" s="198"/>
      <c r="G34" s="198"/>
      <c r="H34" s="198"/>
      <c r="I34" s="198"/>
      <c r="J34" s="198"/>
      <c r="K34" s="68"/>
      <c r="L34" s="149"/>
      <c r="M34" s="149"/>
      <c r="N34" s="149"/>
      <c r="O34" s="69"/>
      <c r="P34" s="226" t="s">
        <v>147</v>
      </c>
      <c r="Q34" s="215"/>
      <c r="R34" s="215"/>
      <c r="S34" s="111"/>
      <c r="T34" s="111"/>
      <c r="U34" s="57"/>
      <c r="V34" s="57"/>
      <c r="W34" s="57"/>
      <c r="X34" s="93"/>
      <c r="AN34" s="185"/>
      <c r="AO34" s="185"/>
      <c r="AP34" s="185"/>
      <c r="AQ34" s="185"/>
      <c r="AR34" s="185"/>
      <c r="AS34" s="185"/>
      <c r="AU34" s="185"/>
      <c r="AW34" s="186"/>
      <c r="BA34" s="111"/>
    </row>
    <row r="35" spans="1:53" ht="15.75" customHeight="1" thickBot="1" x14ac:dyDescent="0.45">
      <c r="A35" s="57"/>
      <c r="B35" s="229" t="s">
        <v>148</v>
      </c>
      <c r="C35" s="230"/>
      <c r="D35" s="230"/>
      <c r="E35" s="230"/>
      <c r="F35" s="230"/>
      <c r="G35" s="230"/>
      <c r="H35" s="230"/>
      <c r="I35" s="230"/>
      <c r="J35" s="231"/>
      <c r="K35" s="232"/>
      <c r="L35" s="233"/>
      <c r="M35" s="233"/>
      <c r="N35" s="233"/>
      <c r="O35" s="234"/>
      <c r="P35" s="235" t="s">
        <v>147</v>
      </c>
      <c r="Q35" s="236"/>
      <c r="R35" s="237" t="s">
        <v>149</v>
      </c>
      <c r="S35" s="237"/>
      <c r="T35" s="238"/>
      <c r="U35" s="239"/>
      <c r="V35" s="240"/>
      <c r="W35" s="241"/>
      <c r="X35" s="93"/>
      <c r="AN35" s="185"/>
      <c r="AO35" s="185"/>
      <c r="AP35" s="185"/>
      <c r="AQ35" s="185"/>
      <c r="AR35" s="185"/>
      <c r="AS35" s="185"/>
      <c r="AU35" s="185"/>
      <c r="AW35" s="186"/>
      <c r="BA35" s="111"/>
    </row>
    <row r="36" spans="1:53" ht="15.6" thickBot="1" x14ac:dyDescent="0.45">
      <c r="A36" s="57"/>
      <c r="B36" s="242" t="s">
        <v>150</v>
      </c>
      <c r="C36" s="243"/>
      <c r="D36" s="243"/>
      <c r="E36" s="243"/>
      <c r="F36" s="243"/>
      <c r="G36" s="243"/>
      <c r="H36" s="243"/>
      <c r="I36" s="243"/>
      <c r="J36" s="244"/>
      <c r="K36" s="245"/>
      <c r="L36" s="246"/>
      <c r="M36" s="246"/>
      <c r="N36" s="246"/>
      <c r="O36" s="247"/>
      <c r="P36" s="235"/>
      <c r="Q36" s="236"/>
      <c r="R36" s="237" t="s">
        <v>151</v>
      </c>
      <c r="S36" s="237"/>
      <c r="T36" s="238"/>
      <c r="U36" s="248"/>
      <c r="V36" s="249"/>
      <c r="W36" s="250"/>
      <c r="X36" s="93"/>
      <c r="AN36" s="185"/>
      <c r="AO36" s="185"/>
      <c r="AP36" s="185"/>
      <c r="AQ36" s="185"/>
      <c r="AR36" s="185"/>
      <c r="AS36" s="185"/>
      <c r="AU36" s="185"/>
      <c r="AW36" s="186"/>
      <c r="BA36" s="111"/>
    </row>
    <row r="37" spans="1:53" ht="15.6" thickBot="1" x14ac:dyDescent="0.45">
      <c r="A37" s="57"/>
      <c r="B37" s="251" t="s">
        <v>152</v>
      </c>
      <c r="C37" s="252"/>
      <c r="D37" s="252"/>
      <c r="E37" s="252"/>
      <c r="F37" s="252"/>
      <c r="G37" s="252"/>
      <c r="H37" s="252"/>
      <c r="I37" s="252"/>
      <c r="J37" s="253"/>
      <c r="K37" s="232"/>
      <c r="L37" s="233"/>
      <c r="M37" s="233"/>
      <c r="N37" s="233"/>
      <c r="O37" s="234"/>
      <c r="P37" s="235" t="s">
        <v>147</v>
      </c>
      <c r="Q37" s="236"/>
      <c r="R37" s="237" t="s">
        <v>149</v>
      </c>
      <c r="S37" s="237"/>
      <c r="T37" s="238"/>
      <c r="U37" s="239"/>
      <c r="V37" s="240"/>
      <c r="W37" s="241"/>
      <c r="X37" s="93"/>
      <c r="AN37" s="185"/>
      <c r="AO37" s="185"/>
      <c r="AP37" s="185"/>
      <c r="AQ37" s="185"/>
      <c r="AR37" s="185"/>
      <c r="AS37" s="185"/>
      <c r="AU37" s="185"/>
      <c r="AW37" s="186"/>
      <c r="BA37" s="111"/>
    </row>
    <row r="38" spans="1:53" ht="15.6" thickBot="1" x14ac:dyDescent="0.45">
      <c r="A38" s="57"/>
      <c r="B38" s="254" t="s">
        <v>153</v>
      </c>
      <c r="C38" s="255"/>
      <c r="D38" s="255"/>
      <c r="E38" s="255"/>
      <c r="F38" s="255"/>
      <c r="G38" s="255"/>
      <c r="H38" s="255"/>
      <c r="I38" s="255"/>
      <c r="J38" s="256"/>
      <c r="K38" s="245"/>
      <c r="L38" s="246"/>
      <c r="M38" s="246"/>
      <c r="N38" s="246"/>
      <c r="O38" s="247"/>
      <c r="P38" s="235"/>
      <c r="Q38" s="236"/>
      <c r="R38" s="237" t="s">
        <v>151</v>
      </c>
      <c r="S38" s="237"/>
      <c r="T38" s="238"/>
      <c r="U38" s="248"/>
      <c r="V38" s="249"/>
      <c r="W38" s="250"/>
      <c r="X38" s="93"/>
      <c r="AN38" s="185"/>
      <c r="AO38" s="185"/>
      <c r="AP38" s="185"/>
      <c r="AQ38" s="185"/>
      <c r="AR38" s="185"/>
      <c r="AS38" s="185"/>
      <c r="AU38" s="185"/>
      <c r="AW38" s="186"/>
      <c r="BA38" s="111"/>
    </row>
    <row r="39" spans="1:53" ht="15.75" customHeight="1" x14ac:dyDescent="0.4">
      <c r="A39" s="57"/>
      <c r="B39" s="257" t="s">
        <v>154</v>
      </c>
      <c r="C39" s="258"/>
      <c r="D39" s="258"/>
      <c r="E39" s="259"/>
      <c r="F39" s="258"/>
      <c r="G39" s="258"/>
      <c r="H39" s="258"/>
      <c r="I39" s="258"/>
      <c r="J39" s="258"/>
      <c r="K39" s="260">
        <f>K33+K34+K35+K37</f>
        <v>0</v>
      </c>
      <c r="L39" s="261"/>
      <c r="M39" s="261"/>
      <c r="N39" s="261"/>
      <c r="O39" s="262"/>
      <c r="P39" s="263" t="s">
        <v>155</v>
      </c>
      <c r="Q39" s="264"/>
      <c r="R39" s="264"/>
      <c r="S39" s="123"/>
      <c r="T39" s="123"/>
      <c r="U39" s="91"/>
      <c r="V39" s="91"/>
      <c r="W39" s="91"/>
      <c r="X39" s="106"/>
      <c r="AN39" s="185"/>
      <c r="AO39" s="185"/>
      <c r="AP39" s="185"/>
      <c r="AQ39" s="185"/>
      <c r="AR39" s="185"/>
      <c r="AS39" s="185"/>
      <c r="AU39" s="185"/>
      <c r="AW39" s="186"/>
      <c r="BA39" s="111"/>
    </row>
    <row r="40" spans="1:53" ht="8.4" customHeight="1" x14ac:dyDescent="0.4">
      <c r="A40" s="57"/>
      <c r="B40" s="66"/>
      <c r="C40" s="66"/>
      <c r="D40" s="66"/>
      <c r="E40" s="57"/>
      <c r="F40" s="66"/>
      <c r="G40" s="66"/>
      <c r="H40" s="66"/>
      <c r="I40" s="66"/>
      <c r="J40" s="66"/>
      <c r="K40" s="265"/>
      <c r="L40" s="265"/>
      <c r="M40" s="265"/>
      <c r="N40" s="265"/>
      <c r="O40" s="265"/>
      <c r="P40" s="215"/>
      <c r="Q40" s="215"/>
      <c r="R40" s="215"/>
      <c r="S40" s="111"/>
      <c r="T40" s="111"/>
      <c r="U40" s="57"/>
      <c r="V40" s="57"/>
      <c r="W40" s="57"/>
      <c r="X40" s="57"/>
      <c r="AN40" s="185"/>
      <c r="AO40" s="185"/>
      <c r="AP40" s="185"/>
      <c r="AQ40" s="185"/>
      <c r="AR40" s="185"/>
      <c r="AS40" s="185"/>
      <c r="AU40" s="185"/>
      <c r="AW40" s="186"/>
      <c r="BA40" s="111"/>
    </row>
    <row r="41" spans="1:53" ht="15.75" customHeight="1" thickBot="1" x14ac:dyDescent="0.45">
      <c r="A41" s="57"/>
      <c r="B41" s="266" t="s">
        <v>156</v>
      </c>
      <c r="C41" s="267"/>
      <c r="D41" s="267"/>
      <c r="E41" s="267"/>
      <c r="F41" s="267"/>
      <c r="G41" s="267"/>
      <c r="H41" s="267"/>
      <c r="I41" s="267"/>
      <c r="J41" s="267"/>
      <c r="K41" s="267"/>
      <c r="L41" s="267"/>
      <c r="M41" s="267"/>
      <c r="N41" s="267"/>
      <c r="O41" s="267"/>
      <c r="P41" s="267"/>
      <c r="Q41" s="267"/>
      <c r="R41" s="267"/>
      <c r="S41" s="267"/>
      <c r="T41" s="267"/>
      <c r="U41" s="267"/>
      <c r="V41" s="267"/>
      <c r="W41" s="267"/>
      <c r="X41" s="268"/>
      <c r="Y41" s="269"/>
      <c r="AN41" s="185"/>
      <c r="AO41" s="185"/>
      <c r="AP41" s="185"/>
      <c r="AQ41" s="185"/>
      <c r="AR41" s="185"/>
      <c r="AS41" s="185"/>
      <c r="AU41" s="185"/>
      <c r="AW41" s="186"/>
      <c r="BA41" s="111"/>
    </row>
    <row r="42" spans="1:53" ht="15.75" customHeight="1" thickBot="1" x14ac:dyDescent="0.45">
      <c r="A42" s="57"/>
      <c r="B42" s="270" t="s">
        <v>157</v>
      </c>
      <c r="C42" s="271"/>
      <c r="D42" s="271"/>
      <c r="E42" s="271"/>
      <c r="F42" s="271"/>
      <c r="G42" s="271"/>
      <c r="H42" s="272"/>
      <c r="I42" s="272"/>
      <c r="J42" s="272"/>
      <c r="K42" s="177"/>
      <c r="L42" s="178"/>
      <c r="M42" s="178"/>
      <c r="N42" s="178"/>
      <c r="O42" s="179"/>
      <c r="P42" s="272"/>
      <c r="Q42" s="272"/>
      <c r="R42" s="272"/>
      <c r="S42" s="272"/>
      <c r="T42" s="272"/>
      <c r="U42" s="272"/>
      <c r="V42" s="272"/>
      <c r="W42" s="272"/>
      <c r="X42" s="273"/>
      <c r="Y42" s="269"/>
      <c r="AN42" s="185"/>
      <c r="AO42" s="185"/>
      <c r="AP42" s="185"/>
      <c r="AQ42" s="185"/>
      <c r="AR42" s="185"/>
      <c r="AS42" s="185"/>
      <c r="AU42" s="185"/>
      <c r="AW42" s="186"/>
      <c r="BA42" s="111"/>
    </row>
    <row r="43" spans="1:53" ht="15.75" customHeight="1" thickBot="1" x14ac:dyDescent="0.45">
      <c r="A43" s="57"/>
      <c r="B43" s="270" t="s">
        <v>158</v>
      </c>
      <c r="C43" s="271"/>
      <c r="D43" s="271"/>
      <c r="E43" s="271"/>
      <c r="F43" s="271"/>
      <c r="G43" s="271"/>
      <c r="H43" s="274"/>
      <c r="I43" s="274"/>
      <c r="J43" s="275" t="s">
        <v>159</v>
      </c>
      <c r="K43" s="177"/>
      <c r="L43" s="178"/>
      <c r="M43" s="178"/>
      <c r="N43" s="178"/>
      <c r="O43" s="179"/>
      <c r="P43" s="276" t="s">
        <v>160</v>
      </c>
      <c r="Q43" s="272"/>
      <c r="R43" s="272"/>
      <c r="S43" s="272"/>
      <c r="T43" s="272"/>
      <c r="U43" s="272"/>
      <c r="V43" s="272"/>
      <c r="W43" s="272"/>
      <c r="X43" s="273"/>
      <c r="Y43" s="269"/>
      <c r="AN43" s="185"/>
      <c r="AO43" s="185"/>
      <c r="AP43" s="185"/>
      <c r="AQ43" s="185"/>
      <c r="AR43" s="185"/>
      <c r="AS43" s="185"/>
      <c r="AU43" s="185"/>
      <c r="AW43" s="186"/>
      <c r="BA43" s="111"/>
    </row>
    <row r="44" spans="1:53" ht="30" customHeight="1" thickBot="1" x14ac:dyDescent="0.45">
      <c r="A44" s="57"/>
      <c r="B44" s="277" t="s">
        <v>161</v>
      </c>
      <c r="C44" s="278"/>
      <c r="D44" s="278"/>
      <c r="E44" s="278"/>
      <c r="F44" s="278"/>
      <c r="G44" s="278"/>
      <c r="H44" s="274"/>
      <c r="I44" s="274"/>
      <c r="J44" s="279" t="s">
        <v>162</v>
      </c>
      <c r="K44" s="177"/>
      <c r="L44" s="178"/>
      <c r="M44" s="178"/>
      <c r="N44" s="178"/>
      <c r="O44" s="179"/>
      <c r="P44" s="204" t="s">
        <v>160</v>
      </c>
      <c r="Q44" s="66"/>
      <c r="R44" s="66"/>
      <c r="S44" s="66"/>
      <c r="T44" s="66"/>
      <c r="U44" s="66"/>
      <c r="V44" s="66"/>
      <c r="W44" s="66"/>
      <c r="X44" s="93"/>
      <c r="Y44" s="89"/>
      <c r="AN44" s="185"/>
      <c r="AO44" s="185"/>
      <c r="AP44" s="185"/>
      <c r="AQ44" s="185"/>
      <c r="AR44" s="185"/>
      <c r="AS44" s="185"/>
      <c r="AU44" s="185"/>
      <c r="AW44" s="186"/>
      <c r="BA44" s="111"/>
    </row>
    <row r="45" spans="1:53" ht="31.2" customHeight="1" thickBot="1" x14ac:dyDescent="0.45">
      <c r="A45" s="57"/>
      <c r="B45" s="277" t="s">
        <v>163</v>
      </c>
      <c r="C45" s="278"/>
      <c r="D45" s="278"/>
      <c r="E45" s="278"/>
      <c r="F45" s="278"/>
      <c r="G45" s="278"/>
      <c r="H45" s="274"/>
      <c r="I45" s="274"/>
      <c r="J45" s="279" t="s">
        <v>164</v>
      </c>
      <c r="K45" s="280"/>
      <c r="L45" s="281"/>
      <c r="M45" s="281"/>
      <c r="N45" s="281"/>
      <c r="O45" s="282"/>
      <c r="P45" s="204" t="s">
        <v>160</v>
      </c>
      <c r="Q45" s="283"/>
      <c r="R45" s="283"/>
      <c r="S45" s="283"/>
      <c r="T45" s="283"/>
      <c r="U45" s="283"/>
      <c r="V45" s="283"/>
      <c r="W45" s="283"/>
      <c r="X45" s="284"/>
      <c r="Y45" s="89"/>
      <c r="AN45" s="185"/>
      <c r="AO45" s="185"/>
      <c r="AP45" s="185"/>
      <c r="AQ45" s="185"/>
      <c r="AR45" s="185"/>
      <c r="AS45" s="185"/>
      <c r="AU45" s="185"/>
      <c r="AW45" s="186"/>
      <c r="BA45" s="111"/>
    </row>
    <row r="46" spans="1:53" ht="15.75" customHeight="1" thickBot="1" x14ac:dyDescent="0.45">
      <c r="A46" s="57"/>
      <c r="B46" s="285" t="s">
        <v>165</v>
      </c>
      <c r="C46" s="278"/>
      <c r="D46" s="278"/>
      <c r="E46" s="278"/>
      <c r="F46" s="278"/>
      <c r="G46" s="278"/>
      <c r="H46" s="274"/>
      <c r="I46" s="274"/>
      <c r="J46" s="275"/>
      <c r="K46" s="280"/>
      <c r="L46" s="281"/>
      <c r="M46" s="281"/>
      <c r="N46" s="281"/>
      <c r="O46" s="282"/>
      <c r="P46" s="204" t="s">
        <v>160</v>
      </c>
      <c r="Q46" s="57"/>
      <c r="R46" s="57"/>
      <c r="S46" s="57"/>
      <c r="T46" s="57"/>
      <c r="U46" s="57"/>
      <c r="V46" s="57"/>
      <c r="W46" s="57"/>
      <c r="X46" s="93"/>
      <c r="Y46" s="89"/>
      <c r="AN46" s="185"/>
      <c r="AO46" s="185"/>
      <c r="AP46" s="185"/>
      <c r="AQ46" s="185"/>
      <c r="AR46" s="185"/>
      <c r="AS46" s="185"/>
      <c r="AU46" s="185"/>
      <c r="AW46" s="186"/>
      <c r="BA46" s="111"/>
    </row>
    <row r="47" spans="1:53" ht="15.75" customHeight="1" thickBot="1" x14ac:dyDescent="0.45">
      <c r="A47" s="57"/>
      <c r="B47" s="285" t="s">
        <v>166</v>
      </c>
      <c r="C47" s="278"/>
      <c r="D47" s="278"/>
      <c r="E47" s="278"/>
      <c r="F47" s="286"/>
      <c r="G47" s="274"/>
      <c r="H47" s="274"/>
      <c r="I47" s="274"/>
      <c r="J47" s="275"/>
      <c r="K47" s="280"/>
      <c r="L47" s="281"/>
      <c r="M47" s="281"/>
      <c r="N47" s="281"/>
      <c r="O47" s="282"/>
      <c r="P47" s="57" t="s">
        <v>167</v>
      </c>
      <c r="Q47" s="57"/>
      <c r="R47" s="57"/>
      <c r="S47" s="57"/>
      <c r="T47" s="57"/>
      <c r="U47" s="57"/>
      <c r="V47" s="57"/>
      <c r="W47" s="57"/>
      <c r="X47" s="93"/>
      <c r="Y47" s="89"/>
      <c r="AN47" s="185"/>
      <c r="AO47" s="185"/>
      <c r="AP47" s="185"/>
      <c r="AQ47" s="185"/>
      <c r="AR47" s="185"/>
      <c r="AS47" s="185"/>
      <c r="AU47" s="185"/>
      <c r="AW47" s="186"/>
      <c r="BA47" s="111"/>
    </row>
    <row r="48" spans="1:53" ht="15.75" customHeight="1" thickBot="1" x14ac:dyDescent="0.45">
      <c r="A48" s="57"/>
      <c r="B48" s="287" t="s">
        <v>168</v>
      </c>
      <c r="C48" s="288"/>
      <c r="D48" s="288"/>
      <c r="E48" s="288"/>
      <c r="F48" s="289"/>
      <c r="G48" s="290"/>
      <c r="H48" s="274"/>
      <c r="I48" s="274"/>
      <c r="J48" s="275" t="s">
        <v>169</v>
      </c>
      <c r="K48" s="291">
        <f>K46*K47/100</f>
        <v>0</v>
      </c>
      <c r="L48" s="292"/>
      <c r="M48" s="292"/>
      <c r="N48" s="292"/>
      <c r="O48" s="293"/>
      <c r="P48" s="294" t="s">
        <v>170</v>
      </c>
      <c r="Q48" s="57"/>
      <c r="R48" s="57"/>
      <c r="S48" s="57"/>
      <c r="T48" s="57"/>
      <c r="U48" s="57"/>
      <c r="V48" s="57"/>
      <c r="W48" s="57"/>
      <c r="X48" s="93"/>
      <c r="Y48" s="89"/>
      <c r="AN48" s="185"/>
      <c r="AO48" s="185"/>
      <c r="AP48" s="185"/>
      <c r="AQ48" s="185"/>
      <c r="AR48" s="185"/>
      <c r="AS48" s="185"/>
      <c r="AU48" s="185"/>
      <c r="AW48" s="186"/>
      <c r="BA48" s="111"/>
    </row>
    <row r="49" spans="1:53" ht="15.75" customHeight="1" thickBot="1" x14ac:dyDescent="0.45">
      <c r="A49" s="57"/>
      <c r="B49" s="295" t="s">
        <v>171</v>
      </c>
      <c r="C49" s="296"/>
      <c r="D49" s="296"/>
      <c r="E49" s="296"/>
      <c r="F49" s="297"/>
      <c r="G49" s="290"/>
      <c r="H49" s="274"/>
      <c r="I49" s="274"/>
      <c r="J49" s="275" t="s">
        <v>172</v>
      </c>
      <c r="K49" s="280"/>
      <c r="L49" s="281"/>
      <c r="M49" s="281"/>
      <c r="N49" s="281"/>
      <c r="O49" s="282"/>
      <c r="P49" s="294" t="s">
        <v>160</v>
      </c>
      <c r="Q49" s="57"/>
      <c r="R49" s="57"/>
      <c r="S49" s="57"/>
      <c r="T49" s="57"/>
      <c r="U49" s="57"/>
      <c r="V49" s="57"/>
      <c r="W49" s="57"/>
      <c r="X49" s="93"/>
      <c r="Y49" s="89"/>
      <c r="AN49" s="185"/>
      <c r="AO49" s="185"/>
      <c r="AP49" s="185"/>
      <c r="AQ49" s="185"/>
      <c r="AR49" s="185"/>
      <c r="AS49" s="185"/>
      <c r="AU49" s="185"/>
      <c r="AW49" s="186"/>
      <c r="BA49" s="111"/>
    </row>
    <row r="50" spans="1:53" ht="15.75" customHeight="1" x14ac:dyDescent="0.4">
      <c r="A50" s="57"/>
      <c r="B50" s="295" t="s">
        <v>173</v>
      </c>
      <c r="C50" s="296"/>
      <c r="D50" s="296"/>
      <c r="E50" s="296"/>
      <c r="F50" s="297"/>
      <c r="G50" s="290"/>
      <c r="H50" s="298" t="s">
        <v>174</v>
      </c>
      <c r="I50" s="298"/>
      <c r="J50" s="298"/>
      <c r="K50" s="299">
        <f>K44+K45+K48+K49</f>
        <v>0</v>
      </c>
      <c r="L50" s="300"/>
      <c r="M50" s="300"/>
      <c r="N50" s="300"/>
      <c r="O50" s="301"/>
      <c r="P50" s="294" t="s">
        <v>175</v>
      </c>
      <c r="Q50" s="57"/>
      <c r="R50" s="57"/>
      <c r="S50" s="57"/>
      <c r="T50" s="57"/>
      <c r="U50" s="57"/>
      <c r="V50" s="57"/>
      <c r="W50" s="57"/>
      <c r="X50" s="93"/>
      <c r="Y50" s="89"/>
      <c r="AN50" s="185"/>
      <c r="AO50" s="185"/>
      <c r="AP50" s="185"/>
      <c r="AQ50" s="185"/>
      <c r="AR50" s="185"/>
      <c r="AS50" s="185"/>
      <c r="AU50" s="185"/>
      <c r="AW50" s="186"/>
      <c r="BA50" s="111"/>
    </row>
    <row r="51" spans="1:53" ht="15.75" customHeight="1" x14ac:dyDescent="0.4">
      <c r="A51" s="57"/>
      <c r="B51" s="302" t="s">
        <v>176</v>
      </c>
      <c r="C51" s="303"/>
      <c r="D51" s="303"/>
      <c r="E51" s="303"/>
      <c r="F51" s="286"/>
      <c r="G51" s="274"/>
      <c r="H51" s="274"/>
      <c r="I51" s="274"/>
      <c r="J51" s="274"/>
      <c r="K51" s="304" t="e">
        <f>ROUNDDOWN(K50/K43*100,0)</f>
        <v>#DIV/0!</v>
      </c>
      <c r="L51" s="305"/>
      <c r="M51" s="305"/>
      <c r="N51" s="305"/>
      <c r="O51" s="306"/>
      <c r="P51" s="307" t="s">
        <v>177</v>
      </c>
      <c r="Q51" s="91"/>
      <c r="R51" s="91"/>
      <c r="S51" s="91"/>
      <c r="T51" s="91"/>
      <c r="U51" s="91"/>
      <c r="V51" s="91"/>
      <c r="W51" s="91"/>
      <c r="X51" s="106"/>
      <c r="Y51" s="89"/>
      <c r="AN51" s="185"/>
      <c r="AO51" s="185"/>
      <c r="AP51" s="185"/>
      <c r="AQ51" s="185"/>
      <c r="AR51" s="185"/>
      <c r="AS51" s="185"/>
      <c r="AU51" s="185"/>
      <c r="AW51" s="186"/>
      <c r="BA51" s="111"/>
    </row>
    <row r="52" spans="1:53" ht="7.2" customHeight="1" x14ac:dyDescent="0.4">
      <c r="A52" s="57"/>
      <c r="B52" s="66"/>
      <c r="C52" s="66"/>
      <c r="D52" s="66"/>
      <c r="E52" s="57"/>
      <c r="F52" s="66"/>
      <c r="G52" s="66"/>
      <c r="H52" s="66"/>
      <c r="I52" s="66"/>
      <c r="J52" s="66"/>
      <c r="K52" s="265"/>
      <c r="L52" s="265"/>
      <c r="M52" s="265"/>
      <c r="N52" s="265"/>
      <c r="O52" s="265"/>
      <c r="P52" s="215"/>
      <c r="Q52" s="215"/>
      <c r="R52" s="215"/>
      <c r="S52" s="111"/>
      <c r="T52" s="111"/>
      <c r="U52" s="57"/>
      <c r="V52" s="57"/>
      <c r="W52" s="57"/>
      <c r="X52" s="57"/>
      <c r="AN52" s="185"/>
      <c r="AO52" s="185"/>
      <c r="AP52" s="185"/>
      <c r="AQ52" s="185"/>
      <c r="AR52" s="185"/>
      <c r="AS52" s="185"/>
      <c r="AU52" s="185"/>
      <c r="AW52" s="186"/>
      <c r="BA52" s="111"/>
    </row>
    <row r="53" spans="1:53" s="70" customFormat="1" ht="15.75" customHeight="1" thickBot="1" x14ac:dyDescent="0.45">
      <c r="B53" s="76" t="s">
        <v>178</v>
      </c>
      <c r="C53" s="183"/>
      <c r="D53" s="183"/>
      <c r="E53" s="78"/>
      <c r="F53" s="78"/>
      <c r="G53" s="78"/>
      <c r="H53" s="78"/>
      <c r="I53" s="78"/>
      <c r="J53" s="78"/>
      <c r="K53" s="78"/>
      <c r="L53" s="78"/>
      <c r="M53" s="78"/>
      <c r="N53" s="78"/>
      <c r="O53" s="78"/>
      <c r="P53" s="78"/>
      <c r="Q53" s="78"/>
      <c r="R53" s="78"/>
      <c r="S53" s="78"/>
      <c r="T53" s="78"/>
      <c r="U53" s="78"/>
      <c r="V53" s="78"/>
      <c r="W53" s="78"/>
      <c r="X53" s="184"/>
    </row>
    <row r="54" spans="1:53" s="70" customFormat="1" ht="15.75" customHeight="1" thickBot="1" x14ac:dyDescent="0.5">
      <c r="B54" s="270" t="s">
        <v>179</v>
      </c>
      <c r="C54" s="271"/>
      <c r="D54" s="308"/>
      <c r="E54" s="68"/>
      <c r="F54" s="149"/>
      <c r="G54" s="149"/>
      <c r="H54" s="149"/>
      <c r="I54" s="69"/>
      <c r="J54" s="309"/>
      <c r="K54" s="309"/>
      <c r="L54" s="309"/>
      <c r="M54" s="309"/>
      <c r="N54" s="309"/>
      <c r="O54" s="309"/>
      <c r="P54" s="309"/>
      <c r="Q54" s="309"/>
      <c r="R54" s="309"/>
      <c r="S54" s="309"/>
      <c r="T54" s="309"/>
      <c r="U54" s="309"/>
      <c r="V54" s="309"/>
      <c r="W54" s="309"/>
      <c r="X54" s="310"/>
    </row>
    <row r="55" spans="1:53" s="70" customFormat="1" ht="15.75" customHeight="1" thickBot="1" x14ac:dyDescent="0.45">
      <c r="B55" s="138" t="s">
        <v>180</v>
      </c>
      <c r="C55" s="311"/>
      <c r="D55" s="311"/>
      <c r="E55" s="68"/>
      <c r="F55" s="149"/>
      <c r="G55" s="149"/>
      <c r="H55" s="149"/>
      <c r="I55" s="69"/>
      <c r="J55" s="92"/>
      <c r="K55" s="92"/>
      <c r="L55" s="92"/>
      <c r="M55" s="92"/>
      <c r="N55" s="92"/>
      <c r="O55" s="92"/>
      <c r="P55" s="92"/>
      <c r="Q55" s="92"/>
      <c r="R55" s="92"/>
      <c r="S55" s="92"/>
      <c r="T55" s="92"/>
      <c r="U55" s="92"/>
      <c r="V55" s="92"/>
      <c r="W55" s="92"/>
      <c r="X55" s="98"/>
    </row>
    <row r="56" spans="1:53" s="70" customFormat="1" ht="15.75" customHeight="1" thickBot="1" x14ac:dyDescent="0.5">
      <c r="B56" s="138" t="s">
        <v>181</v>
      </c>
      <c r="C56" s="311"/>
      <c r="D56" s="312"/>
      <c r="E56" s="313"/>
      <c r="F56" s="314"/>
      <c r="G56" s="314"/>
      <c r="H56" s="314"/>
      <c r="I56" s="314"/>
      <c r="J56" s="314"/>
      <c r="K56" s="314"/>
      <c r="L56" s="314"/>
      <c r="M56" s="314"/>
      <c r="N56" s="314"/>
      <c r="O56" s="314"/>
      <c r="P56" s="314"/>
      <c r="Q56" s="314"/>
      <c r="R56" s="314"/>
      <c r="S56" s="314"/>
      <c r="T56" s="314"/>
      <c r="U56" s="314"/>
      <c r="V56" s="314"/>
      <c r="W56" s="314"/>
      <c r="X56" s="315"/>
    </row>
    <row r="57" spans="1:53" s="70" customFormat="1" ht="15.75" customHeight="1" thickBot="1" x14ac:dyDescent="0.5">
      <c r="B57" s="134" t="s">
        <v>182</v>
      </c>
      <c r="C57" s="66"/>
      <c r="D57" s="316"/>
      <c r="E57" s="317"/>
      <c r="F57" s="318"/>
      <c r="G57" s="318"/>
      <c r="H57" s="318"/>
      <c r="I57" s="318"/>
      <c r="J57" s="319"/>
      <c r="K57" s="320"/>
      <c r="L57" s="320"/>
      <c r="M57" s="320"/>
      <c r="N57" s="320"/>
      <c r="O57" s="320"/>
      <c r="P57" s="320"/>
      <c r="Q57" s="320"/>
      <c r="R57" s="320"/>
      <c r="S57" s="320"/>
      <c r="T57" s="320"/>
      <c r="U57" s="320"/>
      <c r="V57" s="320"/>
      <c r="W57" s="320"/>
      <c r="X57" s="321"/>
    </row>
    <row r="58" spans="1:53" s="70" customFormat="1" ht="15.75" customHeight="1" thickBot="1" x14ac:dyDescent="0.45">
      <c r="B58" s="322" t="s">
        <v>183</v>
      </c>
      <c r="C58" s="323"/>
      <c r="D58" s="324"/>
      <c r="E58" s="245"/>
      <c r="F58" s="246"/>
      <c r="G58" s="246"/>
      <c r="H58" s="246"/>
      <c r="I58" s="247"/>
      <c r="J58" s="325"/>
      <c r="K58" s="57"/>
      <c r="L58" s="57"/>
      <c r="M58" s="57"/>
      <c r="N58" s="57"/>
      <c r="O58" s="57"/>
      <c r="P58" s="57"/>
      <c r="Q58" s="57"/>
      <c r="R58" s="57"/>
      <c r="S58" s="57"/>
      <c r="T58" s="57"/>
      <c r="U58" s="57"/>
      <c r="V58" s="57"/>
      <c r="W58" s="57"/>
      <c r="X58" s="93"/>
    </row>
    <row r="59" spans="1:53" s="70" customFormat="1" ht="15.75" customHeight="1" thickBot="1" x14ac:dyDescent="0.45">
      <c r="B59" s="138" t="s">
        <v>184</v>
      </c>
      <c r="C59" s="323"/>
      <c r="D59" s="324"/>
      <c r="E59" s="232"/>
      <c r="F59" s="233"/>
      <c r="G59" s="233"/>
      <c r="H59" s="233"/>
      <c r="I59" s="234"/>
      <c r="J59" s="57"/>
      <c r="K59" s="57"/>
      <c r="L59" s="57"/>
      <c r="M59" s="57"/>
      <c r="N59" s="57"/>
      <c r="O59" s="57"/>
      <c r="P59" s="57"/>
      <c r="Q59" s="57"/>
      <c r="R59" s="57"/>
      <c r="S59" s="57"/>
      <c r="T59" s="57"/>
      <c r="U59" s="57"/>
      <c r="V59" s="57"/>
      <c r="W59" s="57"/>
      <c r="X59" s="93"/>
    </row>
    <row r="60" spans="1:53" s="70" customFormat="1" ht="15.75" customHeight="1" thickBot="1" x14ac:dyDescent="0.5">
      <c r="B60" s="326" t="s">
        <v>185</v>
      </c>
      <c r="C60" s="327"/>
      <c r="D60" s="328"/>
      <c r="E60" s="313"/>
      <c r="F60" s="314"/>
      <c r="G60" s="314"/>
      <c r="H60" s="314"/>
      <c r="I60" s="314"/>
      <c r="J60" s="314"/>
      <c r="K60" s="314"/>
      <c r="L60" s="314"/>
      <c r="M60" s="314"/>
      <c r="N60" s="314"/>
      <c r="O60" s="314"/>
      <c r="P60" s="314"/>
      <c r="Q60" s="314"/>
      <c r="R60" s="314"/>
      <c r="S60" s="314"/>
      <c r="T60" s="314"/>
      <c r="U60" s="314"/>
      <c r="V60" s="314"/>
      <c r="W60" s="314"/>
      <c r="X60" s="315"/>
      <c r="AI60" s="70" t="s">
        <v>186</v>
      </c>
    </row>
    <row r="61" spans="1:53" ht="9" customHeight="1" x14ac:dyDescent="0.4">
      <c r="A61" s="57"/>
      <c r="B61" s="66"/>
      <c r="C61" s="66"/>
      <c r="D61" s="66"/>
      <c r="E61" s="57"/>
      <c r="F61" s="66"/>
      <c r="G61" s="66"/>
      <c r="H61" s="66"/>
      <c r="I61" s="66"/>
      <c r="J61" s="66"/>
      <c r="K61" s="66"/>
      <c r="L61" s="66"/>
      <c r="M61" s="66"/>
      <c r="N61" s="66"/>
      <c r="O61" s="111"/>
      <c r="P61" s="215"/>
      <c r="Q61" s="215"/>
      <c r="R61" s="215"/>
      <c r="S61" s="111"/>
      <c r="T61" s="111"/>
      <c r="U61" s="57"/>
      <c r="V61" s="57"/>
      <c r="W61" s="57"/>
      <c r="X61" s="57"/>
      <c r="AN61" s="185"/>
      <c r="AO61" s="185"/>
      <c r="AP61" s="185"/>
      <c r="AQ61" s="185"/>
      <c r="AR61" s="185"/>
      <c r="AS61" s="185"/>
      <c r="AU61" s="185"/>
      <c r="AW61" s="186"/>
      <c r="BA61" s="111"/>
    </row>
    <row r="62" spans="1:53" s="70" customFormat="1" ht="15.75" customHeight="1" x14ac:dyDescent="0.45">
      <c r="B62" s="76" t="s">
        <v>187</v>
      </c>
      <c r="C62" s="77"/>
      <c r="D62" s="77"/>
      <c r="E62" s="329"/>
      <c r="F62" s="329"/>
      <c r="G62" s="329"/>
      <c r="H62" s="329"/>
      <c r="I62" s="329"/>
      <c r="J62" s="329"/>
      <c r="K62" s="329"/>
      <c r="L62" s="329"/>
      <c r="M62" s="329"/>
      <c r="N62" s="329"/>
      <c r="O62" s="329"/>
      <c r="P62" s="329"/>
      <c r="Q62" s="329"/>
      <c r="R62" s="329"/>
      <c r="S62" s="329"/>
      <c r="T62" s="329"/>
      <c r="U62" s="77"/>
      <c r="V62" s="77"/>
      <c r="W62" s="77"/>
      <c r="X62" s="132"/>
    </row>
    <row r="63" spans="1:53" s="70" customFormat="1" ht="15.75" customHeight="1" thickBot="1" x14ac:dyDescent="0.45">
      <c r="B63" s="330" t="s">
        <v>188</v>
      </c>
      <c r="C63" s="331"/>
      <c r="D63" s="331"/>
      <c r="E63" s="332"/>
      <c r="F63" s="332"/>
      <c r="G63" s="332"/>
      <c r="H63" s="333"/>
      <c r="I63" s="333"/>
      <c r="J63" s="333"/>
      <c r="K63" s="159"/>
      <c r="L63" s="159"/>
      <c r="M63" s="159"/>
      <c r="N63" s="159"/>
      <c r="O63" s="334"/>
      <c r="P63" s="334"/>
      <c r="Q63" s="334"/>
      <c r="R63" s="334"/>
      <c r="S63" s="334"/>
      <c r="T63" s="334"/>
      <c r="U63" s="126"/>
      <c r="V63" s="126"/>
      <c r="W63" s="126"/>
      <c r="X63" s="335"/>
      <c r="AG63" s="66" t="s">
        <v>189</v>
      </c>
    </row>
    <row r="64" spans="1:53" s="70" customFormat="1" ht="15.75" customHeight="1" thickBot="1" x14ac:dyDescent="0.5">
      <c r="B64" s="134" t="s">
        <v>190</v>
      </c>
      <c r="C64" s="66"/>
      <c r="D64" s="66"/>
      <c r="E64" s="336"/>
      <c r="F64" s="337"/>
      <c r="G64" s="337"/>
      <c r="H64" s="337"/>
      <c r="I64" s="337"/>
      <c r="J64" s="338"/>
      <c r="K64" s="339"/>
      <c r="L64" s="339"/>
      <c r="M64" s="339"/>
      <c r="N64" s="339"/>
      <c r="O64" s="339"/>
      <c r="P64" s="339"/>
      <c r="Q64" s="339"/>
      <c r="R64" s="339"/>
      <c r="S64" s="339"/>
      <c r="T64" s="339"/>
      <c r="U64" s="339"/>
      <c r="V64" s="339"/>
      <c r="W64" s="339"/>
      <c r="X64" s="340"/>
      <c r="AG64" s="66"/>
    </row>
    <row r="65" spans="2:33" s="70" customFormat="1" ht="15.75" customHeight="1" thickBot="1" x14ac:dyDescent="0.5">
      <c r="B65" s="134" t="s">
        <v>191</v>
      </c>
      <c r="C65" s="66"/>
      <c r="D65" s="66"/>
      <c r="E65" s="336"/>
      <c r="F65" s="337"/>
      <c r="G65" s="337"/>
      <c r="H65" s="337"/>
      <c r="I65" s="337"/>
      <c r="J65" s="338"/>
      <c r="K65" s="339" t="s">
        <v>192</v>
      </c>
      <c r="L65" s="339"/>
      <c r="M65" s="339"/>
      <c r="N65" s="339"/>
      <c r="O65" s="339"/>
      <c r="P65" s="339"/>
      <c r="Q65" s="339"/>
      <c r="R65" s="339"/>
      <c r="S65" s="339"/>
      <c r="T65" s="339"/>
      <c r="U65" s="339"/>
      <c r="V65" s="339"/>
      <c r="W65" s="339"/>
      <c r="X65" s="340"/>
      <c r="AG65" s="66"/>
    </row>
    <row r="66" spans="2:33" s="70" customFormat="1" ht="15.75" customHeight="1" thickBot="1" x14ac:dyDescent="0.45">
      <c r="B66" s="341" t="s">
        <v>193</v>
      </c>
      <c r="C66" s="342"/>
      <c r="E66" s="343" t="s">
        <v>194</v>
      </c>
      <c r="F66" s="343"/>
      <c r="G66" s="344"/>
      <c r="H66" s="345" t="s">
        <v>195</v>
      </c>
      <c r="I66" s="345"/>
      <c r="J66" s="346"/>
      <c r="K66" s="343" t="s">
        <v>194</v>
      </c>
      <c r="L66" s="343"/>
      <c r="M66" s="344"/>
      <c r="N66" s="345" t="s">
        <v>195</v>
      </c>
      <c r="O66" s="345"/>
      <c r="P66" s="347"/>
      <c r="Q66" s="348"/>
      <c r="R66" s="349"/>
      <c r="S66" s="349"/>
      <c r="T66" s="349"/>
      <c r="U66" s="349"/>
      <c r="V66" s="349"/>
      <c r="W66" s="349"/>
      <c r="X66" s="350"/>
      <c r="AA66" s="351"/>
      <c r="AB66" s="351"/>
      <c r="AC66" s="351"/>
      <c r="AD66" s="351"/>
      <c r="AG66" s="66"/>
    </row>
    <row r="67" spans="2:33" s="70" customFormat="1" ht="15.75" customHeight="1" x14ac:dyDescent="0.4">
      <c r="B67" s="352"/>
      <c r="D67" s="353" t="s">
        <v>196</v>
      </c>
      <c r="E67" s="354"/>
      <c r="F67" s="355"/>
      <c r="G67" s="356" t="s">
        <v>132</v>
      </c>
      <c r="H67" s="357"/>
      <c r="I67" s="358"/>
      <c r="J67" s="146" t="s">
        <v>192</v>
      </c>
      <c r="K67" s="354"/>
      <c r="L67" s="355"/>
      <c r="M67" s="356" t="s">
        <v>132</v>
      </c>
      <c r="N67" s="357"/>
      <c r="O67" s="358"/>
      <c r="P67" s="146" t="s">
        <v>192</v>
      </c>
      <c r="Q67" s="348"/>
      <c r="R67" s="349"/>
      <c r="S67" s="349"/>
      <c r="T67" s="349"/>
      <c r="U67" s="349"/>
      <c r="V67" s="349"/>
      <c r="W67" s="349"/>
      <c r="X67" s="350"/>
      <c r="AA67" s="351"/>
      <c r="AB67" s="351"/>
      <c r="AC67" s="351"/>
      <c r="AD67" s="351"/>
      <c r="AG67" s="66"/>
    </row>
    <row r="68" spans="2:33" s="70" customFormat="1" ht="15.75" customHeight="1" x14ac:dyDescent="0.4">
      <c r="B68" s="352"/>
      <c r="D68" s="353" t="s">
        <v>197</v>
      </c>
      <c r="E68" s="359"/>
      <c r="F68" s="360"/>
      <c r="G68" s="356" t="s">
        <v>132</v>
      </c>
      <c r="H68" s="361"/>
      <c r="I68" s="362"/>
      <c r="J68" s="146" t="s">
        <v>192</v>
      </c>
      <c r="K68" s="359"/>
      <c r="L68" s="360"/>
      <c r="M68" s="356" t="s">
        <v>132</v>
      </c>
      <c r="N68" s="361"/>
      <c r="O68" s="362"/>
      <c r="P68" s="146" t="s">
        <v>192</v>
      </c>
      <c r="Q68" s="348"/>
      <c r="R68" s="349"/>
      <c r="S68" s="349"/>
      <c r="T68" s="349"/>
      <c r="U68" s="349"/>
      <c r="V68" s="349"/>
      <c r="W68" s="349"/>
      <c r="X68" s="350"/>
      <c r="AA68" s="351"/>
      <c r="AB68" s="351"/>
      <c r="AC68" s="351"/>
      <c r="AD68" s="351"/>
      <c r="AG68" s="66"/>
    </row>
    <row r="69" spans="2:33" s="70" customFormat="1" ht="15.75" customHeight="1" x14ac:dyDescent="0.4">
      <c r="B69" s="352"/>
      <c r="D69" s="353" t="s">
        <v>198</v>
      </c>
      <c r="E69" s="359"/>
      <c r="F69" s="360"/>
      <c r="G69" s="356" t="s">
        <v>132</v>
      </c>
      <c r="H69" s="361"/>
      <c r="I69" s="362"/>
      <c r="J69" s="146" t="s">
        <v>192</v>
      </c>
      <c r="K69" s="359"/>
      <c r="L69" s="360"/>
      <c r="M69" s="356" t="s">
        <v>132</v>
      </c>
      <c r="N69" s="361"/>
      <c r="O69" s="362"/>
      <c r="P69" s="146" t="s">
        <v>192</v>
      </c>
      <c r="Q69" s="348"/>
      <c r="R69" s="349"/>
      <c r="S69" s="349"/>
      <c r="T69" s="349"/>
      <c r="U69" s="349"/>
      <c r="V69" s="349"/>
      <c r="W69" s="349"/>
      <c r="X69" s="350"/>
      <c r="AA69" s="351"/>
      <c r="AB69" s="351"/>
      <c r="AC69" s="351"/>
      <c r="AD69" s="351"/>
      <c r="AG69" s="66"/>
    </row>
    <row r="70" spans="2:33" s="70" customFormat="1" ht="15.75" customHeight="1" thickBot="1" x14ac:dyDescent="0.45">
      <c r="B70" s="352"/>
      <c r="D70" s="353" t="s">
        <v>199</v>
      </c>
      <c r="E70" s="363"/>
      <c r="F70" s="364"/>
      <c r="G70" s="356" t="s">
        <v>132</v>
      </c>
      <c r="H70" s="365"/>
      <c r="I70" s="366"/>
      <c r="J70" s="146" t="s">
        <v>192</v>
      </c>
      <c r="K70" s="363"/>
      <c r="L70" s="364"/>
      <c r="M70" s="356" t="s">
        <v>132</v>
      </c>
      <c r="N70" s="365"/>
      <c r="O70" s="366"/>
      <c r="P70" s="146" t="s">
        <v>192</v>
      </c>
      <c r="Q70" s="348"/>
      <c r="R70" s="349"/>
      <c r="S70" s="349"/>
      <c r="T70" s="349"/>
      <c r="U70" s="349"/>
      <c r="V70" s="349"/>
      <c r="W70" s="349"/>
      <c r="X70" s="350"/>
      <c r="AA70" s="351"/>
      <c r="AB70" s="351"/>
      <c r="AC70" s="351"/>
      <c r="AD70" s="351"/>
      <c r="AG70" s="66"/>
    </row>
    <row r="71" spans="2:33" s="70" customFormat="1" ht="15.75" customHeight="1" x14ac:dyDescent="0.4">
      <c r="B71" s="352"/>
      <c r="D71" s="353" t="s">
        <v>200</v>
      </c>
      <c r="E71" s="367"/>
      <c r="F71" s="368"/>
      <c r="G71" s="369"/>
      <c r="H71" s="370">
        <f>ROUNDDOWN(E70/6,0)*H70</f>
        <v>0</v>
      </c>
      <c r="I71" s="371"/>
      <c r="J71" s="372" t="s">
        <v>192</v>
      </c>
      <c r="K71" s="373"/>
      <c r="L71" s="374"/>
      <c r="M71" s="375"/>
      <c r="N71" s="370">
        <f>ROUNDDOWN(K70/6,0)*N70</f>
        <v>0</v>
      </c>
      <c r="O71" s="371"/>
      <c r="P71" s="146" t="s">
        <v>192</v>
      </c>
      <c r="Q71" s="348"/>
      <c r="R71" s="349"/>
      <c r="S71" s="349"/>
      <c r="T71" s="349"/>
      <c r="U71" s="349"/>
      <c r="V71" s="349"/>
      <c r="W71" s="349"/>
      <c r="X71" s="350"/>
      <c r="AA71" s="351"/>
      <c r="AB71" s="351"/>
      <c r="AC71" s="351"/>
      <c r="AD71" s="351"/>
      <c r="AG71" s="66"/>
    </row>
    <row r="72" spans="2:33" s="70" customFormat="1" ht="15.75" customHeight="1" x14ac:dyDescent="0.45">
      <c r="B72" s="134" t="s">
        <v>201</v>
      </c>
      <c r="C72" s="66"/>
      <c r="D72" s="66"/>
      <c r="E72" s="348">
        <f>H67+H68+H69+H71+N67+N68+N69+N71</f>
        <v>0</v>
      </c>
      <c r="F72" s="349"/>
      <c r="G72" s="349"/>
      <c r="H72" s="376"/>
      <c r="I72" s="376"/>
      <c r="J72" s="350"/>
      <c r="K72" s="339" t="s">
        <v>192</v>
      </c>
      <c r="L72" s="339"/>
      <c r="M72" s="339"/>
      <c r="N72" s="377"/>
      <c r="O72" s="377"/>
      <c r="P72" s="339"/>
      <c r="Q72" s="377"/>
      <c r="R72" s="377"/>
      <c r="S72" s="377"/>
      <c r="T72" s="377"/>
      <c r="U72" s="377"/>
      <c r="V72" s="377"/>
      <c r="W72" s="377"/>
      <c r="X72" s="378"/>
      <c r="AA72" s="351"/>
      <c r="AB72" s="351"/>
      <c r="AC72" s="351"/>
      <c r="AD72" s="351"/>
      <c r="AG72" s="66"/>
    </row>
    <row r="73" spans="2:33" s="70" customFormat="1" ht="15.75" customHeight="1" thickBot="1" x14ac:dyDescent="0.45">
      <c r="B73" s="330" t="s">
        <v>202</v>
      </c>
      <c r="C73" s="331"/>
      <c r="D73" s="331"/>
      <c r="E73" s="379"/>
      <c r="F73" s="379"/>
      <c r="G73" s="379"/>
      <c r="H73" s="380"/>
      <c r="I73" s="380"/>
      <c r="J73" s="380"/>
      <c r="K73" s="159"/>
      <c r="L73" s="159"/>
      <c r="M73" s="159"/>
      <c r="N73" s="159"/>
      <c r="O73" s="334"/>
      <c r="P73" s="334"/>
      <c r="Q73" s="334"/>
      <c r="R73" s="334"/>
      <c r="S73" s="334"/>
      <c r="T73" s="334"/>
      <c r="U73" s="126"/>
      <c r="V73" s="126"/>
      <c r="W73" s="126"/>
      <c r="X73" s="335"/>
      <c r="AA73" s="351"/>
      <c r="AB73" s="351"/>
      <c r="AC73" s="351"/>
      <c r="AD73" s="351"/>
      <c r="AG73" s="66"/>
    </row>
    <row r="74" spans="2:33" s="70" customFormat="1" ht="15.75" customHeight="1" thickBot="1" x14ac:dyDescent="0.5">
      <c r="B74" s="134" t="s">
        <v>190</v>
      </c>
      <c r="C74" s="66"/>
      <c r="D74" s="66"/>
      <c r="E74" s="336"/>
      <c r="F74" s="337"/>
      <c r="G74" s="337"/>
      <c r="H74" s="337"/>
      <c r="I74" s="337"/>
      <c r="J74" s="338"/>
      <c r="K74" s="339"/>
      <c r="L74" s="339"/>
      <c r="M74" s="339"/>
      <c r="N74" s="339"/>
      <c r="O74" s="339"/>
      <c r="P74" s="339"/>
      <c r="Q74" s="339"/>
      <c r="R74" s="339"/>
      <c r="S74" s="339"/>
      <c r="T74" s="339"/>
      <c r="U74" s="339"/>
      <c r="V74" s="339"/>
      <c r="W74" s="339"/>
      <c r="X74" s="340"/>
      <c r="AA74" s="351"/>
      <c r="AB74" s="351"/>
      <c r="AC74" s="351"/>
      <c r="AD74" s="351"/>
      <c r="AG74" s="66"/>
    </row>
    <row r="75" spans="2:33" s="70" customFormat="1" ht="15.75" customHeight="1" thickBot="1" x14ac:dyDescent="0.5">
      <c r="B75" s="134" t="s">
        <v>191</v>
      </c>
      <c r="C75" s="66"/>
      <c r="D75" s="66"/>
      <c r="E75" s="336"/>
      <c r="F75" s="337"/>
      <c r="G75" s="337"/>
      <c r="H75" s="337"/>
      <c r="I75" s="337"/>
      <c r="J75" s="338"/>
      <c r="K75" s="339" t="s">
        <v>192</v>
      </c>
      <c r="L75" s="339"/>
      <c r="M75" s="339"/>
      <c r="N75" s="339"/>
      <c r="O75" s="339"/>
      <c r="P75" s="339"/>
      <c r="Q75" s="339"/>
      <c r="R75" s="339"/>
      <c r="S75" s="339"/>
      <c r="T75" s="339"/>
      <c r="U75" s="339"/>
      <c r="V75" s="339"/>
      <c r="W75" s="339"/>
      <c r="X75" s="340"/>
      <c r="AA75" s="351"/>
      <c r="AB75" s="351"/>
      <c r="AC75" s="351"/>
      <c r="AD75" s="351"/>
      <c r="AG75" s="66"/>
    </row>
    <row r="76" spans="2:33" s="70" customFormat="1" ht="15.75" customHeight="1" thickBot="1" x14ac:dyDescent="0.45">
      <c r="B76" s="341" t="s">
        <v>193</v>
      </c>
      <c r="C76" s="342"/>
      <c r="E76" s="343" t="s">
        <v>194</v>
      </c>
      <c r="F76" s="343"/>
      <c r="G76" s="344"/>
      <c r="H76" s="345" t="s">
        <v>195</v>
      </c>
      <c r="I76" s="345"/>
      <c r="J76" s="346"/>
      <c r="K76" s="343" t="s">
        <v>194</v>
      </c>
      <c r="L76" s="343"/>
      <c r="M76" s="344"/>
      <c r="N76" s="345" t="s">
        <v>195</v>
      </c>
      <c r="O76" s="345"/>
      <c r="P76" s="347"/>
      <c r="Q76" s="348"/>
      <c r="R76" s="349"/>
      <c r="S76" s="349"/>
      <c r="T76" s="349"/>
      <c r="U76" s="349"/>
      <c r="V76" s="349"/>
      <c r="W76" s="349"/>
      <c r="X76" s="350"/>
      <c r="AA76" s="351"/>
      <c r="AB76" s="351"/>
      <c r="AC76" s="351"/>
      <c r="AD76" s="351"/>
      <c r="AG76" s="66"/>
    </row>
    <row r="77" spans="2:33" s="70" customFormat="1" ht="15.75" customHeight="1" x14ac:dyDescent="0.4">
      <c r="B77" s="352"/>
      <c r="D77" s="353" t="s">
        <v>196</v>
      </c>
      <c r="E77" s="354"/>
      <c r="F77" s="355"/>
      <c r="G77" s="356" t="s">
        <v>132</v>
      </c>
      <c r="H77" s="357"/>
      <c r="I77" s="358"/>
      <c r="J77" s="146" t="s">
        <v>192</v>
      </c>
      <c r="K77" s="354"/>
      <c r="L77" s="355"/>
      <c r="M77" s="356" t="s">
        <v>132</v>
      </c>
      <c r="N77" s="357"/>
      <c r="O77" s="358"/>
      <c r="P77" s="146" t="s">
        <v>192</v>
      </c>
      <c r="Q77" s="348"/>
      <c r="R77" s="349"/>
      <c r="S77" s="349"/>
      <c r="T77" s="349"/>
      <c r="U77" s="349"/>
      <c r="V77" s="349"/>
      <c r="W77" s="349"/>
      <c r="X77" s="350"/>
      <c r="AA77" s="351"/>
      <c r="AB77" s="351"/>
      <c r="AC77" s="351"/>
      <c r="AD77" s="351"/>
      <c r="AG77" s="66"/>
    </row>
    <row r="78" spans="2:33" s="70" customFormat="1" ht="15.75" customHeight="1" x14ac:dyDescent="0.4">
      <c r="B78" s="352"/>
      <c r="D78" s="353" t="s">
        <v>197</v>
      </c>
      <c r="E78" s="359"/>
      <c r="F78" s="360"/>
      <c r="G78" s="356" t="s">
        <v>132</v>
      </c>
      <c r="H78" s="361"/>
      <c r="I78" s="362"/>
      <c r="J78" s="146" t="s">
        <v>192</v>
      </c>
      <c r="K78" s="359"/>
      <c r="L78" s="360"/>
      <c r="M78" s="356" t="s">
        <v>132</v>
      </c>
      <c r="N78" s="361"/>
      <c r="O78" s="362"/>
      <c r="P78" s="146" t="s">
        <v>192</v>
      </c>
      <c r="Q78" s="348"/>
      <c r="R78" s="349"/>
      <c r="S78" s="349"/>
      <c r="T78" s="349"/>
      <c r="U78" s="349"/>
      <c r="V78" s="349"/>
      <c r="W78" s="349"/>
      <c r="X78" s="350"/>
      <c r="AA78" s="351"/>
      <c r="AB78" s="351"/>
      <c r="AC78" s="351"/>
      <c r="AD78" s="351"/>
      <c r="AG78" s="66"/>
    </row>
    <row r="79" spans="2:33" s="70" customFormat="1" ht="15.75" customHeight="1" x14ac:dyDescent="0.4">
      <c r="B79" s="352"/>
      <c r="D79" s="353" t="s">
        <v>198</v>
      </c>
      <c r="E79" s="359"/>
      <c r="F79" s="360"/>
      <c r="G79" s="356" t="s">
        <v>132</v>
      </c>
      <c r="H79" s="361"/>
      <c r="I79" s="362"/>
      <c r="J79" s="146" t="s">
        <v>192</v>
      </c>
      <c r="K79" s="359"/>
      <c r="L79" s="360"/>
      <c r="M79" s="356" t="s">
        <v>132</v>
      </c>
      <c r="N79" s="361"/>
      <c r="O79" s="362"/>
      <c r="P79" s="146" t="s">
        <v>192</v>
      </c>
      <c r="Q79" s="348"/>
      <c r="R79" s="349"/>
      <c r="S79" s="349"/>
      <c r="T79" s="349"/>
      <c r="U79" s="349"/>
      <c r="V79" s="349"/>
      <c r="W79" s="349"/>
      <c r="X79" s="350"/>
      <c r="AA79" s="351"/>
      <c r="AB79" s="351"/>
      <c r="AC79" s="351"/>
      <c r="AD79" s="351"/>
      <c r="AG79" s="66"/>
    </row>
    <row r="80" spans="2:33" s="70" customFormat="1" ht="15.75" customHeight="1" thickBot="1" x14ac:dyDescent="0.45">
      <c r="B80" s="352"/>
      <c r="D80" s="353" t="s">
        <v>199</v>
      </c>
      <c r="E80" s="363"/>
      <c r="F80" s="364"/>
      <c r="G80" s="356" t="s">
        <v>132</v>
      </c>
      <c r="H80" s="365"/>
      <c r="I80" s="366"/>
      <c r="J80" s="146" t="s">
        <v>192</v>
      </c>
      <c r="K80" s="363"/>
      <c r="L80" s="364"/>
      <c r="M80" s="356" t="s">
        <v>132</v>
      </c>
      <c r="N80" s="365"/>
      <c r="O80" s="366"/>
      <c r="P80" s="146" t="s">
        <v>192</v>
      </c>
      <c r="Q80" s="348"/>
      <c r="R80" s="349"/>
      <c r="S80" s="349"/>
      <c r="T80" s="349"/>
      <c r="U80" s="349"/>
      <c r="V80" s="349"/>
      <c r="W80" s="349"/>
      <c r="X80" s="350"/>
      <c r="AA80" s="351"/>
      <c r="AB80" s="351"/>
      <c r="AC80" s="351"/>
      <c r="AD80" s="351"/>
      <c r="AG80" s="66"/>
    </row>
    <row r="81" spans="1:59" s="70" customFormat="1" ht="15.75" customHeight="1" x14ac:dyDescent="0.4">
      <c r="B81" s="352"/>
      <c r="D81" s="353" t="s">
        <v>200</v>
      </c>
      <c r="E81" s="367"/>
      <c r="F81" s="368"/>
      <c r="G81" s="369"/>
      <c r="H81" s="370">
        <f>ROUNDDOWN(E80/6,0)*H80</f>
        <v>0</v>
      </c>
      <c r="I81" s="371"/>
      <c r="J81" s="372" t="s">
        <v>192</v>
      </c>
      <c r="K81" s="373"/>
      <c r="L81" s="374"/>
      <c r="M81" s="375"/>
      <c r="N81" s="370">
        <f>ROUNDDOWN(K80/6,0)*N80</f>
        <v>0</v>
      </c>
      <c r="O81" s="371"/>
      <c r="P81" s="146" t="s">
        <v>192</v>
      </c>
      <c r="Q81" s="348"/>
      <c r="R81" s="349"/>
      <c r="S81" s="349"/>
      <c r="T81" s="349"/>
      <c r="U81" s="349"/>
      <c r="V81" s="349"/>
      <c r="W81" s="349"/>
      <c r="X81" s="350"/>
      <c r="AA81" s="351"/>
      <c r="AB81" s="351"/>
      <c r="AC81" s="351"/>
      <c r="AD81" s="351"/>
      <c r="AG81" s="66"/>
    </row>
    <row r="82" spans="1:59" s="70" customFormat="1" ht="15.75" customHeight="1" x14ac:dyDescent="0.45">
      <c r="B82" s="140" t="s">
        <v>201</v>
      </c>
      <c r="C82" s="381"/>
      <c r="D82" s="382"/>
      <c r="E82" s="348">
        <f>H77+H78+H79+H81+N77+N78+N79+N81</f>
        <v>0</v>
      </c>
      <c r="F82" s="349"/>
      <c r="G82" s="349"/>
      <c r="H82" s="376"/>
      <c r="I82" s="376"/>
      <c r="J82" s="350"/>
      <c r="K82" s="339" t="s">
        <v>192</v>
      </c>
      <c r="L82" s="339"/>
      <c r="M82" s="339"/>
      <c r="N82" s="377"/>
      <c r="O82" s="377"/>
      <c r="P82" s="339"/>
      <c r="Q82" s="377"/>
      <c r="R82" s="377"/>
      <c r="S82" s="377"/>
      <c r="T82" s="377"/>
      <c r="U82" s="377"/>
      <c r="V82" s="377"/>
      <c r="W82" s="377"/>
      <c r="X82" s="378"/>
      <c r="AA82" s="351"/>
      <c r="AB82" s="351"/>
      <c r="AC82" s="351"/>
      <c r="AD82" s="351"/>
      <c r="AG82" s="66"/>
    </row>
    <row r="83" spans="1:59" ht="15" customHeight="1" x14ac:dyDescent="0.4">
      <c r="A83" s="57"/>
      <c r="B83" s="66" t="s">
        <v>203</v>
      </c>
      <c r="C83" s="57"/>
      <c r="D83" s="57"/>
      <c r="E83" s="57"/>
      <c r="F83" s="57"/>
      <c r="G83" s="57"/>
      <c r="H83" s="57"/>
      <c r="I83" s="57"/>
      <c r="J83" s="57"/>
      <c r="K83" s="57"/>
      <c r="L83" s="57"/>
      <c r="M83" s="57"/>
      <c r="N83" s="57"/>
      <c r="O83" s="57"/>
      <c r="P83" s="57"/>
      <c r="Q83" s="57"/>
      <c r="R83" s="57"/>
      <c r="S83" s="57"/>
      <c r="T83" s="57"/>
      <c r="U83" s="57"/>
      <c r="V83" s="57"/>
      <c r="W83" s="57"/>
      <c r="X83" s="57"/>
      <c r="AG83" s="66" t="s">
        <v>204</v>
      </c>
    </row>
    <row r="84" spans="1:59" ht="15" customHeight="1" x14ac:dyDescent="0.4">
      <c r="AG84" s="66" t="s">
        <v>205</v>
      </c>
    </row>
    <row r="85" spans="1:59" ht="15" customHeight="1" x14ac:dyDescent="0.4"/>
    <row r="86" spans="1:59" ht="15" customHeight="1" x14ac:dyDescent="0.4"/>
    <row r="87" spans="1:59" ht="15" customHeight="1" x14ac:dyDescent="0.4">
      <c r="BD87" s="91"/>
      <c r="BE87" s="91"/>
      <c r="BF87" s="91"/>
      <c r="BG87" s="91"/>
    </row>
    <row r="88" spans="1:59" ht="15" customHeight="1" x14ac:dyDescent="0.4"/>
    <row r="89" spans="1:59" ht="15" customHeight="1" x14ac:dyDescent="0.4">
      <c r="BD89" s="92"/>
      <c r="BE89" s="92"/>
      <c r="BF89" s="92"/>
      <c r="BG89" s="92"/>
    </row>
    <row r="90" spans="1:59" x14ac:dyDescent="0.4">
      <c r="BD90" s="91"/>
      <c r="BE90" s="91"/>
      <c r="BF90" s="91"/>
      <c r="BG90" s="91"/>
    </row>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sheetData>
  <sheetProtection algorithmName="SHA-512" hashValue="F75VuIGaO0qHpi061OwTg6rXLkGPWpuW9YOJ4wD6lS1GXrBFJT85zXTHcOO5eQexQOCzxkelqOn8t4QxBZpung==" saltValue="OmdsnwW+zTQePwfi2V28Hw==" spinCount="100000" sheet="1" objects="1" scenarios="1" formatRows="0"/>
  <dataConsolidate/>
  <mergeCells count="185">
    <mergeCell ref="E81:G81"/>
    <mergeCell ref="H81:I81"/>
    <mergeCell ref="K81:M81"/>
    <mergeCell ref="N81:O81"/>
    <mergeCell ref="Q81:X81"/>
    <mergeCell ref="E82:J82"/>
    <mergeCell ref="K82:X82"/>
    <mergeCell ref="E79:F79"/>
    <mergeCell ref="H79:I79"/>
    <mergeCell ref="K79:L79"/>
    <mergeCell ref="N79:O79"/>
    <mergeCell ref="Q79:X79"/>
    <mergeCell ref="E80:F80"/>
    <mergeCell ref="H80:I80"/>
    <mergeCell ref="K80:L80"/>
    <mergeCell ref="N80:O80"/>
    <mergeCell ref="Q80:X80"/>
    <mergeCell ref="E77:F77"/>
    <mergeCell ref="H77:I77"/>
    <mergeCell ref="K77:L77"/>
    <mergeCell ref="N77:O77"/>
    <mergeCell ref="Q77:X77"/>
    <mergeCell ref="E78:F78"/>
    <mergeCell ref="H78:I78"/>
    <mergeCell ref="K78:L78"/>
    <mergeCell ref="N78:O78"/>
    <mergeCell ref="Q78:X78"/>
    <mergeCell ref="E75:J75"/>
    <mergeCell ref="K75:X75"/>
    <mergeCell ref="B76:C76"/>
    <mergeCell ref="E76:G76"/>
    <mergeCell ref="H76:J76"/>
    <mergeCell ref="K76:M76"/>
    <mergeCell ref="N76:P76"/>
    <mergeCell ref="Q76:X76"/>
    <mergeCell ref="E73:G73"/>
    <mergeCell ref="H73:J73"/>
    <mergeCell ref="K73:L73"/>
    <mergeCell ref="M73:N73"/>
    <mergeCell ref="O73:T73"/>
    <mergeCell ref="E74:J74"/>
    <mergeCell ref="K74:X74"/>
    <mergeCell ref="E71:G71"/>
    <mergeCell ref="H71:I71"/>
    <mergeCell ref="K71:M71"/>
    <mergeCell ref="N71:O71"/>
    <mergeCell ref="Q71:X71"/>
    <mergeCell ref="E72:J72"/>
    <mergeCell ref="K72:X72"/>
    <mergeCell ref="E69:F69"/>
    <mergeCell ref="H69:I69"/>
    <mergeCell ref="K69:L69"/>
    <mergeCell ref="N69:O69"/>
    <mergeCell ref="Q69:X69"/>
    <mergeCell ref="E70:F70"/>
    <mergeCell ref="H70:I70"/>
    <mergeCell ref="K70:L70"/>
    <mergeCell ref="N70:O70"/>
    <mergeCell ref="Q70:X70"/>
    <mergeCell ref="E67:F67"/>
    <mergeCell ref="H67:I67"/>
    <mergeCell ref="K67:L67"/>
    <mergeCell ref="N67:O67"/>
    <mergeCell ref="Q67:X67"/>
    <mergeCell ref="E68:F68"/>
    <mergeCell ref="H68:I68"/>
    <mergeCell ref="K68:L68"/>
    <mergeCell ref="N68:O68"/>
    <mergeCell ref="Q68:X68"/>
    <mergeCell ref="E64:J64"/>
    <mergeCell ref="K64:X64"/>
    <mergeCell ref="E65:J65"/>
    <mergeCell ref="K65:X65"/>
    <mergeCell ref="B66:C66"/>
    <mergeCell ref="E66:G66"/>
    <mergeCell ref="H66:J66"/>
    <mergeCell ref="K66:M66"/>
    <mergeCell ref="N66:P66"/>
    <mergeCell ref="Q66:X66"/>
    <mergeCell ref="E60:X60"/>
    <mergeCell ref="E63:G63"/>
    <mergeCell ref="H63:J63"/>
    <mergeCell ref="K63:L63"/>
    <mergeCell ref="M63:N63"/>
    <mergeCell ref="O63:T63"/>
    <mergeCell ref="B54:D54"/>
    <mergeCell ref="E54:I54"/>
    <mergeCell ref="E55:I55"/>
    <mergeCell ref="E56:X56"/>
    <mergeCell ref="E58:I58"/>
    <mergeCell ref="E59:I59"/>
    <mergeCell ref="K48:O48"/>
    <mergeCell ref="K49:O49"/>
    <mergeCell ref="H50:J50"/>
    <mergeCell ref="K50:O50"/>
    <mergeCell ref="B51:E51"/>
    <mergeCell ref="K51:O51"/>
    <mergeCell ref="B45:G45"/>
    <mergeCell ref="K45:O45"/>
    <mergeCell ref="B46:G46"/>
    <mergeCell ref="K46:O46"/>
    <mergeCell ref="B47:E47"/>
    <mergeCell ref="K47:O47"/>
    <mergeCell ref="K39:O39"/>
    <mergeCell ref="B42:G42"/>
    <mergeCell ref="K42:O42"/>
    <mergeCell ref="B43:G43"/>
    <mergeCell ref="K43:O43"/>
    <mergeCell ref="B44:G44"/>
    <mergeCell ref="K44:O44"/>
    <mergeCell ref="B37:J37"/>
    <mergeCell ref="K37:O38"/>
    <mergeCell ref="P37:Q38"/>
    <mergeCell ref="R37:T37"/>
    <mergeCell ref="U37:W37"/>
    <mergeCell ref="B38:J38"/>
    <mergeCell ref="R38:T38"/>
    <mergeCell ref="U38:W38"/>
    <mergeCell ref="P35:Q36"/>
    <mergeCell ref="R35:T35"/>
    <mergeCell ref="U35:W35"/>
    <mergeCell ref="B36:J36"/>
    <mergeCell ref="R36:T36"/>
    <mergeCell ref="U36:W36"/>
    <mergeCell ref="K30:O30"/>
    <mergeCell ref="K31:O31"/>
    <mergeCell ref="K32:O32"/>
    <mergeCell ref="K33:O33"/>
    <mergeCell ref="K34:O34"/>
    <mergeCell ref="B35:J35"/>
    <mergeCell ref="K35:O36"/>
    <mergeCell ref="E27:I27"/>
    <mergeCell ref="K27:O27"/>
    <mergeCell ref="E28:I28"/>
    <mergeCell ref="K28:O28"/>
    <mergeCell ref="E29:I29"/>
    <mergeCell ref="K29:O29"/>
    <mergeCell ref="E24:I24"/>
    <mergeCell ref="K24:O24"/>
    <mergeCell ref="E25:I25"/>
    <mergeCell ref="K25:O25"/>
    <mergeCell ref="E26:I26"/>
    <mergeCell ref="K26:O26"/>
    <mergeCell ref="E21:I21"/>
    <mergeCell ref="K21:O21"/>
    <mergeCell ref="E22:I22"/>
    <mergeCell ref="K22:O22"/>
    <mergeCell ref="Q22:V22"/>
    <mergeCell ref="E23:I23"/>
    <mergeCell ref="K23:O23"/>
    <mergeCell ref="Q23:V23"/>
    <mergeCell ref="E17:H17"/>
    <mergeCell ref="I17:L17"/>
    <mergeCell ref="M17:P17"/>
    <mergeCell ref="Q17:T17"/>
    <mergeCell ref="U17:V17"/>
    <mergeCell ref="E18:H18"/>
    <mergeCell ref="I18:L18"/>
    <mergeCell ref="M18:P18"/>
    <mergeCell ref="Q18:T18"/>
    <mergeCell ref="U18:V18"/>
    <mergeCell ref="E14:I14"/>
    <mergeCell ref="B15:D15"/>
    <mergeCell ref="E15:I15"/>
    <mergeCell ref="Z15:AD15"/>
    <mergeCell ref="E16:G16"/>
    <mergeCell ref="H16:I16"/>
    <mergeCell ref="O16:R16"/>
    <mergeCell ref="S16:U16"/>
    <mergeCell ref="Z16:AD16"/>
    <mergeCell ref="B8:D8"/>
    <mergeCell ref="E8:G8"/>
    <mergeCell ref="H8:I8"/>
    <mergeCell ref="J8:N8"/>
    <mergeCell ref="B10:X10"/>
    <mergeCell ref="E13:I13"/>
    <mergeCell ref="O2:P2"/>
    <mergeCell ref="V2:W2"/>
    <mergeCell ref="AQ3:AR3"/>
    <mergeCell ref="E5:I5"/>
    <mergeCell ref="E6:I6"/>
    <mergeCell ref="B7:D7"/>
    <mergeCell ref="E7:I7"/>
    <mergeCell ref="Z7:AD7"/>
    <mergeCell ref="AQ7:AR7"/>
  </mergeCells>
  <phoneticPr fontId="2"/>
  <conditionalFormatting sqref="E21">
    <cfRule type="expression" dxfId="61" priority="16">
      <formula>#REF!&lt;&gt;#REF!</formula>
    </cfRule>
  </conditionalFormatting>
  <conditionalFormatting sqref="E23:E29">
    <cfRule type="expression" dxfId="60" priority="15">
      <formula>#REF!&lt;&gt;#REF!</formula>
    </cfRule>
  </conditionalFormatting>
  <conditionalFormatting sqref="E56">
    <cfRule type="expression" dxfId="59" priority="20">
      <formula>#REF!="有"</formula>
    </cfRule>
  </conditionalFormatting>
  <conditionalFormatting sqref="E60">
    <cfRule type="expression" dxfId="58" priority="19">
      <formula>#REF!="有"</formula>
    </cfRule>
  </conditionalFormatting>
  <conditionalFormatting sqref="E22:I22 K22:O22 E54 E55:I55 E58:I59">
    <cfRule type="expression" dxfId="57" priority="21">
      <formula>#REF!&lt;&gt;#REF!</formula>
    </cfRule>
  </conditionalFormatting>
  <conditionalFormatting sqref="G47:G51">
    <cfRule type="expression" dxfId="56" priority="11">
      <formula>#REF!&lt;&gt;#REF!</formula>
    </cfRule>
  </conditionalFormatting>
  <conditionalFormatting sqref="H66:H71">
    <cfRule type="expression" dxfId="55" priority="2">
      <formula>#REF!&lt;&gt;#REF!</formula>
    </cfRule>
  </conditionalFormatting>
  <conditionalFormatting sqref="H73">
    <cfRule type="expression" dxfId="54" priority="10">
      <formula>#REF!&lt;&gt;#REF!</formula>
    </cfRule>
  </conditionalFormatting>
  <conditionalFormatting sqref="H76:H81">
    <cfRule type="expression" dxfId="53" priority="7">
      <formula>#REF!&lt;&gt;#REF!</formula>
    </cfRule>
  </conditionalFormatting>
  <conditionalFormatting sqref="K21">
    <cfRule type="expression" dxfId="52" priority="14">
      <formula>#REF!&lt;&gt;#REF!</formula>
    </cfRule>
  </conditionalFormatting>
  <conditionalFormatting sqref="K23:K29">
    <cfRule type="expression" dxfId="51" priority="13">
      <formula>#REF!&lt;&gt;#REF!</formula>
    </cfRule>
  </conditionalFormatting>
  <conditionalFormatting sqref="K31">
    <cfRule type="expression" dxfId="50" priority="12">
      <formula>#REF!&lt;&gt;#REF!</formula>
    </cfRule>
  </conditionalFormatting>
  <conditionalFormatting sqref="K42">
    <cfRule type="expression" dxfId="49" priority="8">
      <formula>#REF!&lt;&gt;#REF!</formula>
    </cfRule>
  </conditionalFormatting>
  <conditionalFormatting sqref="N66:N71">
    <cfRule type="expression" dxfId="48" priority="1">
      <formula>#REF!&lt;&gt;#REF!</formula>
    </cfRule>
  </conditionalFormatting>
  <conditionalFormatting sqref="N76:N81">
    <cfRule type="expression" dxfId="47" priority="3">
      <formula>#REF!&lt;&gt;#REF!</formula>
    </cfRule>
  </conditionalFormatting>
  <conditionalFormatting sqref="P24:P25 P27 P31">
    <cfRule type="expression" dxfId="46" priority="9">
      <formula>#REF!&lt;&gt;#REF!</formula>
    </cfRule>
  </conditionalFormatting>
  <conditionalFormatting sqref="Q23 P40:R40 P52:R52 P61:R61">
    <cfRule type="expression" dxfId="45" priority="25">
      <formula>#REF!&lt;&gt;#REF!</formula>
    </cfRule>
  </conditionalFormatting>
  <conditionalFormatting sqref="Q24:R34 Q39:R39">
    <cfRule type="expression" dxfId="44" priority="6">
      <formula>#REF!&lt;&gt;#REF!</formula>
    </cfRule>
  </conditionalFormatting>
  <conditionalFormatting sqref="R35:R38">
    <cfRule type="expression" dxfId="43" priority="5">
      <formula>#REF!&lt;&gt;#REF!</formula>
    </cfRule>
  </conditionalFormatting>
  <conditionalFormatting sqref="U35:U38">
    <cfRule type="expression" dxfId="42" priority="4">
      <formula>#REF!&lt;&gt;#REF!</formula>
    </cfRule>
  </conditionalFormatting>
  <conditionalFormatting sqref="U3:X3 E5:I7 E8:G8 J8:N8">
    <cfRule type="expression" dxfId="41" priority="23">
      <formula>$Z$7&lt;&gt;$AA$3</formula>
    </cfRule>
  </conditionalFormatting>
  <conditionalFormatting sqref="U11:X11 E13:I15 E16:G16 S16:U16 Z16:AD16 E18:T18">
    <cfRule type="expression" dxfId="40" priority="24">
      <formula>$Z$15&lt;&gt;$AA$11</formula>
    </cfRule>
  </conditionalFormatting>
  <conditionalFormatting sqref="U20:X20">
    <cfRule type="expression" dxfId="39" priority="17">
      <formula>#REF!&lt;&gt;#REF!</formula>
    </cfRule>
  </conditionalFormatting>
  <conditionalFormatting sqref="U53:X53">
    <cfRule type="expression" dxfId="38" priority="22">
      <formula>#REF!&lt;&gt;#REF!</formula>
    </cfRule>
  </conditionalFormatting>
  <conditionalFormatting sqref="W62:X62 H63">
    <cfRule type="expression" dxfId="37" priority="18">
      <formula>#REF!&lt;&gt;#REF!</formula>
    </cfRule>
  </conditionalFormatting>
  <dataValidations count="19">
    <dataValidation type="list" allowBlank="1" showInputMessage="1" showErrorMessage="1" sqref="E5:I5" xr:uid="{A6569E68-AC75-4DAB-BFA2-1DD5AB4B08F3}">
      <formula1>$AI$3:$AI$5</formula1>
    </dataValidation>
    <dataValidation type="list" allowBlank="1" showInputMessage="1" showErrorMessage="1" sqref="E13:I13" xr:uid="{B6DBDA33-4B35-435B-9DCE-6A56381EB66A}">
      <formula1>$AI$10:$AI$13</formula1>
    </dataValidation>
    <dataValidation type="list" allowBlank="1" showInputMessage="1" showErrorMessage="1" sqref="E6:I6" xr:uid="{523B722B-F4E0-4D6C-A5F3-7A0C515FE261}">
      <formula1>$AM$3:$AM$4</formula1>
    </dataValidation>
    <dataValidation type="list" allowBlank="1" showInputMessage="1" showErrorMessage="1" sqref="E14:I14" xr:uid="{5C9DE027-34A8-4A9D-8BDF-20609381016C}">
      <formula1>$AM$10:$AM$12</formula1>
    </dataValidation>
    <dataValidation type="list" allowBlank="1" showInputMessage="1" showErrorMessage="1" sqref="E15:I15" xr:uid="{15C7DF9B-D27F-4912-89FD-7205292979BE}">
      <formula1>$AI$15:$AI$17</formula1>
    </dataValidation>
    <dataValidation type="list" allowBlank="1" showInputMessage="1" showErrorMessage="1" sqref="Z16:AD16" xr:uid="{87932A85-046C-4A04-96C5-A3DB1314BF94}">
      <formula1>$AM$15:$AM$17</formula1>
    </dataValidation>
    <dataValidation type="list" allowBlank="1" showInputMessage="1" showErrorMessage="1" sqref="Z7:AD7" xr:uid="{37E23875-02D5-45BF-B338-A4A26A4088E0}">
      <formula1>$AA$3:$AA$5</formula1>
    </dataValidation>
    <dataValidation type="list" allowBlank="1" showInputMessage="1" showErrorMessage="1" sqref="Z15:AD15" xr:uid="{7B50659F-7865-42D6-8D2C-B5683571EEC1}">
      <formula1>$AA$11:$AA$13</formula1>
    </dataValidation>
    <dataValidation type="list" allowBlank="1" showInputMessage="1" showErrorMessage="1" sqref="E58:I58" xr:uid="{173FB500-7D06-4EBB-AF2B-E77773DE3992}">
      <formula1>"　,受入する,受入しない"</formula1>
    </dataValidation>
    <dataValidation type="list" allowBlank="1" showInputMessage="1" showErrorMessage="1" sqref="E54:I54" xr:uid="{7EFF692B-7D90-4C94-B30B-C1AE1FE5BEF9}">
      <formula1>"　,新規導入する,新規導入しない"</formula1>
    </dataValidation>
    <dataValidation type="list" allowBlank="1" showInputMessage="1" showErrorMessage="1" sqref="E59:I59 E55:I55" xr:uid="{512A1453-E6CF-453A-946B-F0FF3F23A213}">
      <formula1>"　,エリア内,エリア外"</formula1>
    </dataValidation>
    <dataValidation type="list" allowBlank="1" showInputMessage="1" showErrorMessage="1" sqref="K31:O31" xr:uid="{36F58963-3EF9-4CD1-93F0-4C765519FAB2}">
      <formula1>"　,評価基準,誘導水準"</formula1>
    </dataValidation>
    <dataValidation type="list" allowBlank="1" showInputMessage="1" showErrorMessage="1" sqref="AA66:AD82" xr:uid="{33C0AC11-7922-4050-B24E-40ADA341C196}">
      <formula1>#REF!</formula1>
    </dataValidation>
    <dataValidation type="list" allowBlank="1" showInputMessage="1" showErrorMessage="1" sqref="K42:O42" xr:uid="{F710C49F-A565-451B-9447-1C843912CFCF}">
      <formula1>"　,誘導水準"</formula1>
    </dataValidation>
    <dataValidation type="list" allowBlank="1" showInputMessage="1" showErrorMessage="1" sqref="E7:I7" xr:uid="{8FCBA924-25FB-4DD6-8F47-AB30436EA5FD}">
      <formula1>"　,標準入力法,フロア入力法"</formula1>
    </dataValidation>
    <dataValidation type="list" allowBlank="1" showInputMessage="1" showErrorMessage="1" sqref="E74:J74 E64:J64" xr:uid="{E7204DDB-91DC-4F5D-B651-EEC0CBFA2856}">
      <formula1>"　,評価基準,誘導水準,適用基準なし"</formula1>
    </dataValidation>
    <dataValidation type="list" allowBlank="1" showInputMessage="1" showErrorMessage="1" sqref="U37:W37 U35:W35" xr:uid="{B185B5BC-63C0-4DD2-AA7F-299AB34B815F}">
      <formula1>"　,満たす,満たさない"</formula1>
    </dataValidation>
    <dataValidation type="list" allowBlank="1" showInputMessage="1" showErrorMessage="1" sqref="U38:W38 U36:W36" xr:uid="{5644586C-2C31-45D9-A20D-553C66525EA5}">
      <formula1>"　,継続して調達する"</formula1>
    </dataValidation>
    <dataValidation type="list" allowBlank="1" showInputMessage="1" showErrorMessage="1" sqref="S2 L2" xr:uid="{78629021-207D-47DD-896B-C884CD2F51FF}">
      <formula1>"　,○"</formula1>
    </dataValidation>
  </dataValidations>
  <printOptions horizontalCentered="1"/>
  <pageMargins left="0.31496062992125984" right="0.31496062992125984" top="0.59055118110236227" bottom="0.59055118110236227" header="0.11811023622047245" footer="0.19685039370078741"/>
  <pageSetup paperSize="9" scale="90" fitToHeight="0" orientation="portrait" r:id="rId1"/>
  <headerFooter>
    <oddFooter>&amp;L2025年度版</oddFooter>
  </headerFooter>
  <rowBreaks count="1" manualBreakCount="1">
    <brk id="52"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57E79-DE6F-49EF-8C24-4DA5D78B4F88}">
  <sheetPr>
    <tabColor rgb="FF00B0F0"/>
    <pageSetUpPr fitToPage="1"/>
  </sheetPr>
  <dimension ref="A1:BG82"/>
  <sheetViews>
    <sheetView showGridLines="0" view="pageBreakPreview" zoomScaleNormal="115" zoomScaleSheetLayoutView="100" workbookViewId="0">
      <selection activeCell="BO66" sqref="BO66"/>
    </sheetView>
  </sheetViews>
  <sheetFormatPr defaultColWidth="8.59765625" defaultRowHeight="18" x14ac:dyDescent="0.45"/>
  <cols>
    <col min="1" max="1" width="0.59765625" style="57" customWidth="1"/>
    <col min="2" max="2" width="12" style="66" customWidth="1"/>
    <col min="3" max="4" width="11.09765625" style="66" customWidth="1"/>
    <col min="5" max="24" width="3.19921875" style="57" customWidth="1"/>
    <col min="25" max="25" width="1.296875" style="57" customWidth="1"/>
    <col min="26" max="26" width="1.09765625" style="99" hidden="1" customWidth="1"/>
    <col min="27" max="27" width="11" style="57" hidden="1" customWidth="1"/>
    <col min="28" max="28" width="2.09765625" style="84" hidden="1" customWidth="1"/>
    <col min="29" max="29" width="3" style="57" hidden="1" customWidth="1"/>
    <col min="30" max="30" width="6.59765625" style="57" hidden="1" customWidth="1"/>
    <col min="31" max="31" width="6" style="57" hidden="1" customWidth="1"/>
    <col min="32" max="32" width="3.59765625" style="57" hidden="1" customWidth="1"/>
    <col min="33" max="34" width="3" style="57" hidden="1" customWidth="1"/>
    <col min="35" max="35" width="10.5" style="57" hidden="1" customWidth="1"/>
    <col min="36" max="36" width="2.09765625" style="84" hidden="1" customWidth="1"/>
    <col min="37" max="37" width="3" style="57" hidden="1" customWidth="1"/>
    <col min="38" max="38" width="4.59765625" style="57" hidden="1" customWidth="1"/>
    <col min="39" max="39" width="7.19921875" style="57" hidden="1" customWidth="1"/>
    <col min="40" max="40" width="11.59765625" style="57" hidden="1" customWidth="1"/>
    <col min="41" max="41" width="2.59765625" style="84" hidden="1" customWidth="1"/>
    <col min="42" max="42" width="3.59765625" style="57" hidden="1" customWidth="1"/>
    <col min="43" max="43" width="9" style="57" hidden="1" customWidth="1"/>
    <col min="44" max="44" width="12.69921875" style="57" hidden="1" customWidth="1"/>
    <col min="45" max="45" width="20.5" style="185" hidden="1" customWidth="1"/>
    <col min="46" max="46" width="7.19921875" style="84" hidden="1" customWidth="1"/>
    <col min="47" max="47" width="10.59765625" style="186" hidden="1" customWidth="1"/>
    <col min="48" max="48" width="6.09765625" style="57" hidden="1" customWidth="1"/>
    <col min="49" max="49" width="8.09765625" style="57" hidden="1" customWidth="1"/>
    <col min="50" max="50" width="2.09765625" style="57" hidden="1" customWidth="1"/>
    <col min="51" max="51" width="10.59765625" style="57" hidden="1" customWidth="1"/>
    <col min="52" max="52" width="6.5" style="57" hidden="1" customWidth="1"/>
    <col min="53" max="53" width="6.19921875" style="57" hidden="1" customWidth="1"/>
    <col min="54" max="54" width="3.59765625" style="57" hidden="1" customWidth="1"/>
    <col min="55" max="55" width="3" style="57" hidden="1" customWidth="1"/>
    <col min="56" max="58" width="8.59765625" style="57" hidden="1" customWidth="1"/>
    <col min="59" max="59" width="13.69921875" style="57" hidden="1" customWidth="1"/>
    <col min="60" max="16384" width="8.59765625" style="57"/>
  </cols>
  <sheetData>
    <row r="1" spans="1:59" ht="18.600000000000001" thickBot="1" x14ac:dyDescent="0.5">
      <c r="AA1" s="58" t="s">
        <v>71</v>
      </c>
      <c r="AC1" s="59"/>
      <c r="AD1" s="59"/>
      <c r="AE1" s="59"/>
      <c r="AF1" s="59"/>
      <c r="AG1" s="59"/>
      <c r="AH1" s="59"/>
      <c r="AI1" s="59"/>
      <c r="AJ1" s="384"/>
      <c r="AK1" s="59"/>
      <c r="AL1" s="59"/>
      <c r="AM1" s="59"/>
      <c r="AN1" s="59"/>
      <c r="AO1" s="384"/>
      <c r="AP1" s="59" t="s">
        <v>206</v>
      </c>
      <c r="AQ1" s="59"/>
      <c r="AR1" s="385"/>
      <c r="AS1" s="384"/>
      <c r="AT1" s="59"/>
      <c r="AU1" s="59"/>
      <c r="AV1" s="59"/>
      <c r="AW1" s="59"/>
      <c r="AX1" s="59"/>
      <c r="AY1" s="59"/>
      <c r="AZ1" s="59"/>
      <c r="BA1" s="59"/>
      <c r="BB1" s="59"/>
      <c r="BC1" s="59"/>
      <c r="BD1" s="59"/>
      <c r="BE1" s="59"/>
      <c r="BF1" s="59"/>
      <c r="BG1" s="386" t="s">
        <v>72</v>
      </c>
    </row>
    <row r="2" spans="1:59" ht="15.75" customHeight="1" thickBot="1" x14ac:dyDescent="0.5">
      <c r="A2" s="62" t="s">
        <v>207</v>
      </c>
      <c r="O2" s="66" t="s">
        <v>208</v>
      </c>
      <c r="P2" s="91"/>
      <c r="Q2" s="91"/>
      <c r="R2" s="176"/>
      <c r="S2" s="68" t="s">
        <v>209</v>
      </c>
      <c r="T2" s="149"/>
      <c r="U2" s="149"/>
      <c r="V2" s="149"/>
      <c r="W2" s="149"/>
      <c r="X2" s="69"/>
      <c r="AA2" s="387"/>
      <c r="AB2" s="388"/>
      <c r="AN2" s="83"/>
      <c r="AO2" s="84">
        <f>IF($S$2=AN2,0,0)</f>
        <v>0</v>
      </c>
      <c r="AP2" s="57">
        <v>0</v>
      </c>
      <c r="AR2" s="57" t="s">
        <v>210</v>
      </c>
    </row>
    <row r="3" spans="1:59" ht="15.75" customHeight="1" thickBot="1" x14ac:dyDescent="0.5">
      <c r="B3" s="389" t="s">
        <v>78</v>
      </c>
      <c r="C3" s="390"/>
      <c r="D3" s="390"/>
      <c r="E3" s="391"/>
      <c r="F3" s="391"/>
      <c r="G3" s="391"/>
      <c r="H3" s="391"/>
      <c r="I3" s="391"/>
      <c r="J3" s="390"/>
      <c r="K3" s="390"/>
      <c r="L3" s="390"/>
      <c r="M3" s="390"/>
      <c r="N3" s="390"/>
      <c r="O3" s="390"/>
      <c r="P3" s="392"/>
      <c r="Q3" s="392"/>
      <c r="R3" s="392"/>
      <c r="S3" s="392"/>
      <c r="T3" s="392"/>
      <c r="U3" s="393"/>
      <c r="V3" s="393"/>
      <c r="W3" s="393"/>
      <c r="X3" s="394"/>
      <c r="AA3" s="83" t="s">
        <v>79</v>
      </c>
      <c r="AB3" s="84" t="e">
        <f>IF(#REF!=AA3,1,0)</f>
        <v>#REF!</v>
      </c>
      <c r="AC3" s="57">
        <v>1</v>
      </c>
      <c r="AE3" s="94" t="s">
        <v>80</v>
      </c>
      <c r="AF3" s="84">
        <f>IF(U3=AE3,1,0)</f>
        <v>0</v>
      </c>
      <c r="AG3" s="57">
        <v>1</v>
      </c>
      <c r="AI3" s="83"/>
      <c r="AJ3" s="84">
        <v>0</v>
      </c>
      <c r="AK3" s="57">
        <v>0</v>
      </c>
      <c r="AN3" s="86" t="s">
        <v>211</v>
      </c>
      <c r="AO3" s="84">
        <f>IF($S$2=AN3,3,0)</f>
        <v>0</v>
      </c>
      <c r="AP3" s="57">
        <v>3</v>
      </c>
      <c r="AQ3" s="185"/>
      <c r="AZ3" s="57" t="str">
        <f>B3</f>
        <v>（１）建築物外皮の熱負荷抑制</v>
      </c>
    </row>
    <row r="4" spans="1:59" ht="15.75" customHeight="1" thickBot="1" x14ac:dyDescent="0.5">
      <c r="B4" s="395" t="s">
        <v>212</v>
      </c>
      <c r="C4" s="396"/>
      <c r="D4" s="397"/>
      <c r="E4" s="68"/>
      <c r="F4" s="149"/>
      <c r="G4" s="149"/>
      <c r="H4" s="149"/>
      <c r="I4" s="69"/>
      <c r="J4" s="398"/>
      <c r="K4" s="399"/>
      <c r="L4" s="399"/>
      <c r="M4" s="399"/>
      <c r="N4" s="111"/>
      <c r="O4" s="111"/>
      <c r="P4" s="111"/>
      <c r="Q4" s="111"/>
      <c r="R4" s="111"/>
      <c r="S4" s="111"/>
      <c r="T4" s="111"/>
      <c r="U4" s="111"/>
      <c r="V4" s="111"/>
      <c r="W4" s="111"/>
      <c r="X4" s="112"/>
      <c r="AA4" s="86" t="s">
        <v>86</v>
      </c>
      <c r="AB4" s="84" t="e">
        <f>IF(#REF!=AA4,2,0)</f>
        <v>#REF!</v>
      </c>
      <c r="AC4" s="57">
        <v>2</v>
      </c>
      <c r="AE4" s="94" t="s">
        <v>87</v>
      </c>
      <c r="AF4" s="84">
        <f>IF(U3=AE4,2,0)</f>
        <v>0</v>
      </c>
      <c r="AG4" s="57">
        <v>2</v>
      </c>
      <c r="AI4" s="86" t="s">
        <v>105</v>
      </c>
      <c r="AJ4" s="84">
        <f>IF($E$4=AI4,1,0)</f>
        <v>0</v>
      </c>
      <c r="AK4" s="57">
        <v>1</v>
      </c>
      <c r="AN4" s="86" t="s">
        <v>213</v>
      </c>
      <c r="AO4" s="84">
        <f>IF($S$2=AN4,4,0)</f>
        <v>0</v>
      </c>
      <c r="AP4" s="57">
        <v>4</v>
      </c>
      <c r="AS4" s="400" t="s">
        <v>214</v>
      </c>
      <c r="AT4" s="401">
        <f>E5</f>
        <v>0</v>
      </c>
      <c r="AU4" s="402" t="s">
        <v>167</v>
      </c>
      <c r="AZ4" s="57" t="s">
        <v>84</v>
      </c>
    </row>
    <row r="5" spans="1:59" ht="15.75" customHeight="1" thickBot="1" x14ac:dyDescent="0.5">
      <c r="A5" s="93"/>
      <c r="B5" s="138" t="s">
        <v>215</v>
      </c>
      <c r="C5" s="311"/>
      <c r="D5" s="311"/>
      <c r="E5" s="403"/>
      <c r="F5" s="404"/>
      <c r="G5" s="405"/>
      <c r="H5" s="157"/>
      <c r="I5" s="261"/>
      <c r="J5" s="172"/>
      <c r="K5" s="172"/>
      <c r="L5" s="172"/>
      <c r="M5" s="172"/>
      <c r="N5" s="406"/>
      <c r="O5" s="406"/>
      <c r="P5" s="406"/>
      <c r="Q5" s="380"/>
      <c r="R5" s="380"/>
      <c r="S5" s="399"/>
      <c r="X5" s="93"/>
      <c r="AA5" s="95" t="s">
        <v>93</v>
      </c>
      <c r="AB5" s="84" t="e">
        <f>IF(#REF!=AA5,4,0)</f>
        <v>#REF!</v>
      </c>
      <c r="AC5" s="57">
        <v>4</v>
      </c>
      <c r="AE5" s="137" t="s">
        <v>94</v>
      </c>
      <c r="AF5" s="84">
        <f>IF(U3=AE5,3,0)</f>
        <v>0</v>
      </c>
      <c r="AG5" s="57">
        <v>3</v>
      </c>
      <c r="AI5" s="95" t="s">
        <v>216</v>
      </c>
      <c r="AJ5" s="84">
        <f>IF($E$4=AI5,2,0)</f>
        <v>0</v>
      </c>
      <c r="AK5" s="57">
        <v>2</v>
      </c>
      <c r="AN5" s="86" t="s">
        <v>217</v>
      </c>
      <c r="AO5" s="84">
        <f>IF($S$2=AN5,5,0)</f>
        <v>0</v>
      </c>
      <c r="AP5" s="57">
        <v>5</v>
      </c>
      <c r="AR5" s="185"/>
      <c r="AZ5" s="97" t="s">
        <v>80</v>
      </c>
      <c r="BA5" s="98" t="e">
        <f>IF(SUM(#REF!)=0,1,0)</f>
        <v>#REF!</v>
      </c>
    </row>
    <row r="6" spans="1:59" ht="15.75" customHeight="1" thickBot="1" x14ac:dyDescent="0.5">
      <c r="A6" s="93"/>
      <c r="B6" s="326" t="s">
        <v>218</v>
      </c>
      <c r="C6" s="331"/>
      <c r="D6" s="331"/>
      <c r="E6" s="407"/>
      <c r="F6" s="408"/>
      <c r="G6" s="409"/>
      <c r="H6" s="410" t="s">
        <v>103</v>
      </c>
      <c r="I6" s="159"/>
      <c r="J6" s="411"/>
      <c r="K6" s="146"/>
      <c r="L6" s="146"/>
      <c r="M6" s="146"/>
      <c r="N6" s="146"/>
      <c r="O6" s="146"/>
      <c r="P6" s="146"/>
      <c r="Q6" s="146"/>
      <c r="R6" s="146"/>
      <c r="S6" s="126"/>
      <c r="T6" s="126"/>
      <c r="U6" s="126"/>
      <c r="V6" s="126"/>
      <c r="W6" s="126"/>
      <c r="X6" s="335"/>
      <c r="AN6" s="95" t="s">
        <v>219</v>
      </c>
      <c r="AO6" s="84">
        <f>IF($S$2=AN6,9,0)</f>
        <v>0</v>
      </c>
      <c r="AP6" s="57">
        <v>9</v>
      </c>
      <c r="AR6" s="185"/>
    </row>
    <row r="7" spans="1:59" ht="15.75" customHeight="1" thickBot="1" x14ac:dyDescent="0.5">
      <c r="A7" s="93"/>
      <c r="B7" s="326" t="s">
        <v>220</v>
      </c>
      <c r="C7" s="331"/>
      <c r="D7" s="331"/>
      <c r="E7" s="407"/>
      <c r="F7" s="408"/>
      <c r="G7" s="409"/>
      <c r="H7" s="410" t="s">
        <v>103</v>
      </c>
      <c r="I7" s="159"/>
      <c r="J7" s="411"/>
      <c r="K7" s="146"/>
      <c r="L7" s="146"/>
      <c r="M7" s="146"/>
      <c r="N7" s="146"/>
      <c r="O7" s="146"/>
      <c r="P7" s="146"/>
      <c r="Q7" s="146"/>
      <c r="R7" s="147"/>
      <c r="S7" s="126"/>
      <c r="T7" s="126"/>
      <c r="U7" s="126"/>
      <c r="V7" s="126"/>
      <c r="W7" s="126"/>
      <c r="X7" s="335"/>
      <c r="AN7" s="57" t="s">
        <v>95</v>
      </c>
      <c r="AO7" s="84" t="str">
        <f>IF(SUM(AO2:AO6)=0,"",(SUM(AO2:AO6)))</f>
        <v/>
      </c>
      <c r="AR7" s="185"/>
    </row>
    <row r="8" spans="1:59" ht="15.75" customHeight="1" thickBot="1" x14ac:dyDescent="0.5">
      <c r="A8" s="93"/>
      <c r="B8" s="326" t="s">
        <v>221</v>
      </c>
      <c r="C8" s="331"/>
      <c r="D8" s="412"/>
      <c r="E8" s="403"/>
      <c r="F8" s="404"/>
      <c r="G8" s="405"/>
      <c r="H8" s="410" t="s">
        <v>103</v>
      </c>
      <c r="I8" s="159"/>
      <c r="J8" s="411"/>
      <c r="K8" s="146"/>
      <c r="L8" s="147"/>
      <c r="M8" s="147"/>
      <c r="N8" s="147"/>
      <c r="O8" s="147"/>
      <c r="P8" s="147"/>
      <c r="Q8" s="147"/>
      <c r="R8" s="147"/>
      <c r="S8" s="92"/>
      <c r="T8" s="92"/>
      <c r="U8" s="92"/>
      <c r="V8" s="92"/>
      <c r="W8" s="92"/>
      <c r="X8" s="98"/>
    </row>
    <row r="9" spans="1:59" ht="15.75" customHeight="1" thickBot="1" x14ac:dyDescent="0.5">
      <c r="A9" s="93"/>
      <c r="B9" s="140" t="s">
        <v>222</v>
      </c>
      <c r="C9" s="381"/>
      <c r="D9" s="381"/>
      <c r="E9" s="413"/>
      <c r="F9" s="414"/>
      <c r="G9" s="415"/>
      <c r="H9" s="416" t="s">
        <v>223</v>
      </c>
      <c r="I9" s="417"/>
      <c r="J9" s="295"/>
      <c r="K9" s="146"/>
      <c r="L9" s="146"/>
      <c r="M9" s="146"/>
      <c r="N9" s="146"/>
      <c r="O9" s="146"/>
      <c r="P9" s="146"/>
      <c r="Q9" s="146"/>
      <c r="R9" s="146"/>
      <c r="S9" s="126"/>
      <c r="T9" s="126"/>
      <c r="U9" s="126"/>
      <c r="V9" s="126"/>
      <c r="W9" s="126"/>
      <c r="X9" s="335"/>
    </row>
    <row r="10" spans="1:59" ht="8.25" customHeight="1" thickBot="1" x14ac:dyDescent="0.5">
      <c r="B10" s="331"/>
      <c r="C10" s="331"/>
      <c r="D10" s="331"/>
      <c r="E10" s="381"/>
      <c r="F10" s="331"/>
      <c r="G10" s="331"/>
      <c r="H10" s="331"/>
      <c r="I10" s="331"/>
      <c r="J10" s="331"/>
      <c r="K10" s="331"/>
      <c r="L10" s="331"/>
      <c r="M10" s="331"/>
      <c r="N10" s="331"/>
      <c r="O10" s="331"/>
      <c r="P10" s="311"/>
      <c r="Q10" s="311"/>
      <c r="R10" s="311"/>
      <c r="S10" s="311"/>
      <c r="T10" s="311"/>
      <c r="U10" s="311"/>
      <c r="V10" s="311"/>
      <c r="W10" s="311"/>
      <c r="X10" s="418"/>
      <c r="AF10" s="84"/>
      <c r="AS10" s="419"/>
    </row>
    <row r="11" spans="1:59" ht="15.75" customHeight="1" thickBot="1" x14ac:dyDescent="0.5">
      <c r="B11" s="389" t="s">
        <v>224</v>
      </c>
      <c r="C11" s="390"/>
      <c r="D11" s="390"/>
      <c r="E11" s="391"/>
      <c r="F11" s="391"/>
      <c r="G11" s="391"/>
      <c r="H11" s="391"/>
      <c r="I11" s="391"/>
      <c r="J11" s="390"/>
      <c r="K11" s="390"/>
      <c r="L11" s="390"/>
      <c r="M11" s="390"/>
      <c r="N11" s="390"/>
      <c r="O11" s="390"/>
      <c r="P11" s="420"/>
      <c r="Q11" s="420"/>
      <c r="R11" s="420"/>
      <c r="S11" s="420"/>
      <c r="T11" s="420"/>
      <c r="U11" s="390"/>
      <c r="V11" s="390"/>
      <c r="W11" s="390"/>
      <c r="X11" s="421"/>
      <c r="AA11" s="83" t="s">
        <v>79</v>
      </c>
      <c r="AB11" s="84">
        <f>IF(AA15=AA11,1,0)</f>
        <v>1</v>
      </c>
      <c r="AC11" s="57">
        <v>1</v>
      </c>
      <c r="AE11" s="94" t="s">
        <v>80</v>
      </c>
      <c r="AF11" s="84">
        <f>IF(U11=AE11,1,0)</f>
        <v>0</v>
      </c>
      <c r="AG11" s="57">
        <v>1</v>
      </c>
      <c r="AI11" s="83"/>
      <c r="AJ11" s="84">
        <v>0</v>
      </c>
      <c r="AK11" s="57">
        <v>0</v>
      </c>
      <c r="AQ11" s="57">
        <f>U11</f>
        <v>0</v>
      </c>
      <c r="AZ11" s="57" t="str">
        <f>B11</f>
        <v>（２）設備システムの高効率化</v>
      </c>
      <c r="BD11" s="422" t="s">
        <v>225</v>
      </c>
      <c r="BE11" s="423"/>
    </row>
    <row r="12" spans="1:59" ht="15.75" customHeight="1" thickBot="1" x14ac:dyDescent="0.5">
      <c r="B12" s="395" t="s">
        <v>226</v>
      </c>
      <c r="C12" s="396"/>
      <c r="D12" s="397"/>
      <c r="E12" s="68"/>
      <c r="F12" s="149"/>
      <c r="G12" s="149"/>
      <c r="H12" s="149"/>
      <c r="I12" s="69"/>
      <c r="J12" s="111"/>
      <c r="K12" s="111"/>
      <c r="L12" s="111"/>
      <c r="M12" s="111"/>
      <c r="N12" s="111"/>
      <c r="O12" s="111"/>
      <c r="P12" s="111"/>
      <c r="Q12" s="111"/>
      <c r="R12" s="111"/>
      <c r="S12" s="111"/>
      <c r="T12" s="111"/>
      <c r="U12" s="111"/>
      <c r="V12" s="111"/>
      <c r="W12" s="111"/>
      <c r="X12" s="112"/>
      <c r="AA12" s="86" t="s">
        <v>86</v>
      </c>
      <c r="AB12" s="84">
        <f>IF(AA15=AA12,2,0)</f>
        <v>0</v>
      </c>
      <c r="AC12" s="57">
        <v>2</v>
      </c>
      <c r="AE12" s="94" t="s">
        <v>87</v>
      </c>
      <c r="AF12" s="84">
        <f>IF(U11=AE12,2,0)</f>
        <v>0</v>
      </c>
      <c r="AG12" s="57">
        <v>2</v>
      </c>
      <c r="AI12" s="86" t="s">
        <v>105</v>
      </c>
      <c r="AJ12" s="84">
        <f>IF(E12=AI12,1,0)</f>
        <v>0</v>
      </c>
      <c r="AK12" s="57">
        <v>1</v>
      </c>
      <c r="AQ12" s="57" t="s">
        <v>227</v>
      </c>
      <c r="AR12" s="424">
        <f>E13</f>
        <v>0</v>
      </c>
      <c r="AZ12" s="57" t="s">
        <v>84</v>
      </c>
      <c r="BD12" s="425" t="s">
        <v>228</v>
      </c>
      <c r="BE12" s="426" t="e">
        <f>#REF!</f>
        <v>#REF!</v>
      </c>
    </row>
    <row r="13" spans="1:59" ht="15.75" customHeight="1" thickBot="1" x14ac:dyDescent="0.5">
      <c r="B13" s="138" t="s">
        <v>229</v>
      </c>
      <c r="E13" s="403"/>
      <c r="F13" s="404"/>
      <c r="G13" s="405"/>
      <c r="H13" s="157"/>
      <c r="I13" s="261"/>
      <c r="J13" s="172"/>
      <c r="K13" s="172"/>
      <c r="L13" s="172"/>
      <c r="M13" s="172"/>
      <c r="N13" s="406"/>
      <c r="O13" s="406"/>
      <c r="P13" s="406"/>
      <c r="Q13" s="380"/>
      <c r="R13" s="380"/>
      <c r="S13" s="399"/>
      <c r="T13" s="399"/>
      <c r="U13" s="399"/>
      <c r="V13" s="399"/>
      <c r="W13" s="399"/>
      <c r="X13" s="427"/>
      <c r="AA13" s="95" t="s">
        <v>93</v>
      </c>
      <c r="AB13" s="84">
        <f>IF(AA15=AA13,4,0)</f>
        <v>0</v>
      </c>
      <c r="AC13" s="57">
        <v>4</v>
      </c>
      <c r="AE13" s="137" t="s">
        <v>94</v>
      </c>
      <c r="AF13" s="84">
        <f>IF(U11=AE13,3,0)</f>
        <v>0</v>
      </c>
      <c r="AG13" s="57">
        <v>3</v>
      </c>
      <c r="AI13" s="95" t="s">
        <v>216</v>
      </c>
      <c r="AJ13" s="84">
        <f>IF(E12=AI13,2,0)</f>
        <v>0</v>
      </c>
      <c r="AK13" s="57">
        <v>2</v>
      </c>
      <c r="AZ13" s="97" t="s">
        <v>80</v>
      </c>
      <c r="BA13" s="98" t="e">
        <f>IF(SUM(BA14:BA15)=0,1,0)</f>
        <v>#REF!</v>
      </c>
      <c r="BD13" s="425" t="s">
        <v>230</v>
      </c>
      <c r="BE13" s="426" t="e">
        <f>#REF!</f>
        <v>#REF!</v>
      </c>
    </row>
    <row r="14" spans="1:59" ht="15.75" customHeight="1" thickBot="1" x14ac:dyDescent="0.5">
      <c r="B14" s="134" t="s">
        <v>231</v>
      </c>
      <c r="E14" s="428"/>
      <c r="F14" s="429"/>
      <c r="G14" s="430"/>
      <c r="H14" s="159" t="s">
        <v>122</v>
      </c>
      <c r="I14" s="180"/>
      <c r="J14" s="134"/>
      <c r="K14" s="431"/>
      <c r="L14" s="431"/>
      <c r="M14" s="431"/>
      <c r="N14" s="431"/>
      <c r="O14" s="431"/>
      <c r="P14" s="431"/>
      <c r="Q14" s="431"/>
      <c r="R14" s="431"/>
      <c r="X14" s="93"/>
      <c r="AA14" s="57" t="s">
        <v>95</v>
      </c>
      <c r="AB14" s="84">
        <f>SUM(AB11:AB13)</f>
        <v>1</v>
      </c>
      <c r="AE14" s="57" t="s">
        <v>95</v>
      </c>
      <c r="AF14" s="84" t="str">
        <f>IF(SUM(AF11:AF13)=0,"",(SUM(AF11:AF13)))</f>
        <v/>
      </c>
      <c r="AI14" s="57" t="s">
        <v>95</v>
      </c>
      <c r="AJ14" s="84" t="str">
        <f>IF(SUM(AJ11:AJ13)=0,"",(SUM(AJ11:AJ13)))</f>
        <v/>
      </c>
      <c r="AZ14" s="89" t="s">
        <v>87</v>
      </c>
      <c r="BA14" s="93" t="e">
        <f>IF(#REF!="",0,IF(AND(E13&gt;=20,E13&lt;#REF!),1,0))</f>
        <v>#REF!</v>
      </c>
      <c r="BD14" s="425" t="s">
        <v>232</v>
      </c>
      <c r="BE14" s="426" t="e">
        <f>#REF!</f>
        <v>#REF!</v>
      </c>
    </row>
    <row r="15" spans="1:59" ht="15.75" customHeight="1" thickBot="1" x14ac:dyDescent="0.5">
      <c r="B15" s="140" t="s">
        <v>233</v>
      </c>
      <c r="C15" s="381"/>
      <c r="D15" s="432"/>
      <c r="E15" s="433"/>
      <c r="F15" s="434"/>
      <c r="G15" s="435"/>
      <c r="H15" s="159" t="s">
        <v>122</v>
      </c>
      <c r="I15" s="180"/>
      <c r="J15" s="140"/>
      <c r="K15" s="436"/>
      <c r="L15" s="436"/>
      <c r="M15" s="436"/>
      <c r="N15" s="436"/>
      <c r="O15" s="436"/>
      <c r="P15" s="436"/>
      <c r="Q15" s="436"/>
      <c r="R15" s="436"/>
      <c r="S15" s="91"/>
      <c r="T15" s="91"/>
      <c r="U15" s="91"/>
      <c r="V15" s="91"/>
      <c r="W15" s="91"/>
      <c r="X15" s="106"/>
      <c r="AA15" s="437" t="s">
        <v>79</v>
      </c>
      <c r="AB15" s="438"/>
      <c r="AC15" s="438"/>
      <c r="AD15" s="438"/>
      <c r="AE15" s="439"/>
      <c r="AZ15" s="150" t="s">
        <v>94</v>
      </c>
      <c r="BA15" s="106">
        <f>IF(E13="",0,IF(E13&gt;=#REF!,1,0))</f>
        <v>0</v>
      </c>
      <c r="BD15" s="440" t="s">
        <v>234</v>
      </c>
      <c r="BE15" s="441" t="e">
        <f>SUM(BE12:BE14)</f>
        <v>#REF!</v>
      </c>
    </row>
    <row r="16" spans="1:59" ht="8.25" customHeight="1" x14ac:dyDescent="0.45">
      <c r="AF16" s="84"/>
    </row>
    <row r="17" spans="2:53" ht="15.75" customHeight="1" thickBot="1" x14ac:dyDescent="0.45">
      <c r="B17" s="389" t="s">
        <v>124</v>
      </c>
      <c r="C17" s="442"/>
      <c r="D17" s="442"/>
      <c r="E17" s="443"/>
      <c r="F17" s="443"/>
      <c r="G17" s="443"/>
      <c r="H17" s="443"/>
      <c r="I17" s="443"/>
      <c r="J17" s="420"/>
      <c r="K17" s="420"/>
      <c r="L17" s="420"/>
      <c r="M17" s="420"/>
      <c r="N17" s="420"/>
      <c r="O17" s="420"/>
      <c r="P17" s="420"/>
      <c r="Q17" s="420"/>
      <c r="R17" s="420"/>
      <c r="S17" s="420"/>
      <c r="T17" s="420"/>
      <c r="U17" s="420"/>
      <c r="V17" s="420"/>
      <c r="W17" s="420"/>
      <c r="X17" s="444"/>
      <c r="Z17" s="57"/>
      <c r="AB17" s="57"/>
      <c r="AJ17" s="57"/>
      <c r="AN17" s="185"/>
      <c r="AO17" s="185"/>
      <c r="AP17" s="185"/>
      <c r="AQ17" s="185"/>
      <c r="AR17" s="185"/>
      <c r="AT17" s="57"/>
      <c r="AU17" s="185"/>
      <c r="AW17" s="186"/>
      <c r="BA17" s="111"/>
    </row>
    <row r="18" spans="2:53" ht="15.75" customHeight="1" thickBot="1" x14ac:dyDescent="0.5">
      <c r="B18" s="187" t="s">
        <v>125</v>
      </c>
      <c r="C18" s="188"/>
      <c r="D18" s="188"/>
      <c r="E18" s="189"/>
      <c r="F18" s="189"/>
      <c r="G18" s="189"/>
      <c r="H18" s="189"/>
      <c r="I18" s="189"/>
      <c r="J18" s="190"/>
      <c r="K18" s="206"/>
      <c r="L18" s="207"/>
      <c r="M18" s="207"/>
      <c r="N18" s="207"/>
      <c r="O18" s="208"/>
      <c r="P18" s="194" t="s">
        <v>126</v>
      </c>
      <c r="Q18" s="195"/>
      <c r="R18" s="195"/>
      <c r="S18" s="195"/>
      <c r="T18" s="195"/>
      <c r="U18" s="195"/>
      <c r="V18" s="195"/>
      <c r="W18" s="195"/>
      <c r="X18" s="196"/>
      <c r="Z18" s="57"/>
      <c r="AB18" s="57"/>
      <c r="AJ18" s="57"/>
      <c r="AN18" s="185"/>
      <c r="AO18" s="185"/>
      <c r="AP18" s="185"/>
      <c r="AQ18" s="185"/>
      <c r="AR18" s="185"/>
      <c r="AT18" s="57"/>
      <c r="AU18" s="185"/>
      <c r="AW18" s="186"/>
      <c r="BA18" s="111"/>
    </row>
    <row r="19" spans="2:53" ht="15.75" customHeight="1" thickBot="1" x14ac:dyDescent="0.45">
      <c r="B19" s="197" t="s">
        <v>127</v>
      </c>
      <c r="C19" s="198"/>
      <c r="D19" s="198"/>
      <c r="E19" s="199"/>
      <c r="F19" s="199"/>
      <c r="G19" s="199"/>
      <c r="H19" s="199"/>
      <c r="I19" s="199"/>
      <c r="J19" s="200"/>
      <c r="K19" s="201">
        <f>ROUNDDOWN(K18*0.05,2)</f>
        <v>0</v>
      </c>
      <c r="L19" s="202"/>
      <c r="M19" s="202"/>
      <c r="N19" s="202"/>
      <c r="O19" s="203"/>
      <c r="P19" s="209" t="s">
        <v>128</v>
      </c>
      <c r="Q19" s="205" t="s">
        <v>129</v>
      </c>
      <c r="R19" s="205"/>
      <c r="S19" s="205"/>
      <c r="T19" s="205"/>
      <c r="U19" s="205"/>
      <c r="V19" s="205"/>
      <c r="X19" s="93"/>
      <c r="Z19" s="57"/>
      <c r="AB19" s="57"/>
      <c r="AJ19" s="57"/>
      <c r="AN19" s="185"/>
      <c r="AO19" s="185"/>
      <c r="AP19" s="185"/>
      <c r="AQ19" s="185"/>
      <c r="AR19" s="185"/>
      <c r="AT19" s="57"/>
      <c r="AU19" s="185"/>
      <c r="AW19" s="186"/>
      <c r="BA19" s="111"/>
    </row>
    <row r="20" spans="2:53" ht="15.75" customHeight="1" thickBot="1" x14ac:dyDescent="0.45">
      <c r="B20" s="197" t="s">
        <v>130</v>
      </c>
      <c r="C20" s="198"/>
      <c r="D20" s="198"/>
      <c r="E20" s="199"/>
      <c r="F20" s="199"/>
      <c r="G20" s="199"/>
      <c r="H20" s="199"/>
      <c r="I20" s="199"/>
      <c r="J20" s="198"/>
      <c r="K20" s="206"/>
      <c r="L20" s="207"/>
      <c r="M20" s="207"/>
      <c r="N20" s="207"/>
      <c r="O20" s="208"/>
      <c r="P20" s="209" t="s">
        <v>126</v>
      </c>
      <c r="Q20" s="210" t="str">
        <f>IF(K20&gt;10000,"10,000㎡超",IF(K20&gt;=5000,"5,000㎡以上10,000㎡以下",IF(K20&gt;=2000,"2,000㎡以上5,000㎡未満",IF(K20&lt;2000,"2,000㎡未満"))))</f>
        <v>2,000㎡未満</v>
      </c>
      <c r="R20" s="210"/>
      <c r="S20" s="210"/>
      <c r="T20" s="210"/>
      <c r="U20" s="210"/>
      <c r="V20" s="210"/>
      <c r="X20" s="93"/>
      <c r="Z20" s="57"/>
      <c r="AB20" s="57"/>
      <c r="AJ20" s="57"/>
      <c r="AN20" s="185"/>
      <c r="AO20" s="185"/>
      <c r="AP20" s="185"/>
      <c r="AQ20" s="185"/>
      <c r="AR20" s="185"/>
      <c r="AT20" s="57"/>
      <c r="AU20" s="185"/>
      <c r="AW20" s="186"/>
      <c r="BA20" s="111"/>
    </row>
    <row r="21" spans="2:53" ht="15.75" customHeight="1" x14ac:dyDescent="0.4">
      <c r="B21" s="197" t="s">
        <v>131</v>
      </c>
      <c r="C21" s="198"/>
      <c r="D21" s="198"/>
      <c r="E21" s="199"/>
      <c r="F21" s="199"/>
      <c r="G21" s="199"/>
      <c r="H21" s="199"/>
      <c r="I21" s="199"/>
      <c r="J21" s="198"/>
      <c r="K21" s="211">
        <f>IF(K20&gt;10000,36,IF(K20&gt;=5000,18,IF(K20&gt;=2000,9,IF(K20&lt;2000,0))))</f>
        <v>0</v>
      </c>
      <c r="L21" s="212"/>
      <c r="M21" s="212"/>
      <c r="N21" s="212"/>
      <c r="O21" s="213"/>
      <c r="P21" s="214" t="s">
        <v>132</v>
      </c>
      <c r="Q21" s="215"/>
      <c r="R21" s="215"/>
      <c r="S21" s="111"/>
      <c r="T21" s="111"/>
      <c r="X21" s="93"/>
      <c r="Z21" s="57"/>
      <c r="AB21" s="57"/>
      <c r="AJ21" s="57"/>
      <c r="AN21" s="185"/>
      <c r="AO21" s="185"/>
      <c r="AP21" s="185"/>
      <c r="AQ21" s="185"/>
      <c r="AR21" s="185"/>
      <c r="AT21" s="57"/>
      <c r="AU21" s="185"/>
      <c r="AW21" s="186"/>
      <c r="BA21" s="111"/>
    </row>
    <row r="22" spans="2:53" ht="15.75" customHeight="1" thickBot="1" x14ac:dyDescent="0.45">
      <c r="B22" s="197" t="s">
        <v>133</v>
      </c>
      <c r="C22" s="198"/>
      <c r="D22" s="198"/>
      <c r="E22" s="199"/>
      <c r="F22" s="199"/>
      <c r="G22" s="199"/>
      <c r="H22" s="199"/>
      <c r="I22" s="199"/>
      <c r="J22" s="198"/>
      <c r="K22" s="216">
        <f>IF(K20&gt;10000,12,IF(K20&gt;=5000,6,IF(K20&gt;=2000,3,IF(K20&lt;2000,0))))</f>
        <v>0</v>
      </c>
      <c r="L22" s="217"/>
      <c r="M22" s="217"/>
      <c r="N22" s="217"/>
      <c r="O22" s="218"/>
      <c r="P22" s="219" t="s">
        <v>132</v>
      </c>
      <c r="Q22" s="215"/>
      <c r="R22" s="215"/>
      <c r="S22" s="111"/>
      <c r="T22" s="111"/>
      <c r="X22" s="93"/>
      <c r="Z22" s="57"/>
      <c r="AB22" s="57"/>
      <c r="AJ22" s="57"/>
      <c r="AN22" s="185"/>
      <c r="AO22" s="185"/>
      <c r="AP22" s="185"/>
      <c r="AQ22" s="185"/>
      <c r="AR22" s="185"/>
      <c r="AT22" s="57"/>
      <c r="AU22" s="185"/>
      <c r="AW22" s="186"/>
      <c r="BA22" s="111"/>
    </row>
    <row r="23" spans="2:53" ht="15.75" customHeight="1" thickBot="1" x14ac:dyDescent="0.45">
      <c r="B23" s="197" t="s">
        <v>134</v>
      </c>
      <c r="C23" s="198"/>
      <c r="D23" s="198"/>
      <c r="E23" s="199"/>
      <c r="F23" s="199"/>
      <c r="G23" s="199"/>
      <c r="H23" s="199"/>
      <c r="I23" s="199"/>
      <c r="J23" s="198"/>
      <c r="K23" s="206"/>
      <c r="L23" s="207"/>
      <c r="M23" s="207"/>
      <c r="N23" s="207"/>
      <c r="O23" s="208"/>
      <c r="P23" s="209" t="s">
        <v>126</v>
      </c>
      <c r="Q23" s="215"/>
      <c r="R23" s="215"/>
      <c r="S23" s="111"/>
      <c r="T23" s="111"/>
      <c r="X23" s="93"/>
      <c r="Z23" s="57"/>
      <c r="AB23" s="57"/>
      <c r="AJ23" s="57"/>
      <c r="AN23" s="185"/>
      <c r="AO23" s="185"/>
      <c r="AP23" s="185"/>
      <c r="AQ23" s="185"/>
      <c r="AR23" s="185"/>
      <c r="AT23" s="57"/>
      <c r="AU23" s="185"/>
      <c r="AW23" s="186"/>
      <c r="BA23" s="111"/>
    </row>
    <row r="24" spans="2:53" ht="15.75" customHeight="1" x14ac:dyDescent="0.4">
      <c r="B24" s="197" t="s">
        <v>135</v>
      </c>
      <c r="C24" s="198"/>
      <c r="D24" s="198"/>
      <c r="E24" s="199"/>
      <c r="F24" s="199"/>
      <c r="G24" s="199"/>
      <c r="H24" s="199"/>
      <c r="I24" s="199"/>
      <c r="J24" s="198"/>
      <c r="K24" s="220">
        <f>K18-K23</f>
        <v>0</v>
      </c>
      <c r="L24" s="212"/>
      <c r="M24" s="212"/>
      <c r="N24" s="212"/>
      <c r="O24" s="213"/>
      <c r="P24" s="214" t="s">
        <v>136</v>
      </c>
      <c r="Q24" s="215"/>
      <c r="R24" s="215"/>
      <c r="S24" s="111"/>
      <c r="T24" s="111"/>
      <c r="X24" s="93"/>
      <c r="Z24" s="57"/>
      <c r="AB24" s="57"/>
      <c r="AJ24" s="57"/>
      <c r="AN24" s="185"/>
      <c r="AO24" s="185"/>
      <c r="AP24" s="185"/>
      <c r="AQ24" s="185"/>
      <c r="AR24" s="185"/>
      <c r="AT24" s="57"/>
      <c r="AU24" s="185"/>
      <c r="AW24" s="186"/>
      <c r="BA24" s="111"/>
    </row>
    <row r="25" spans="2:53" ht="15.75" customHeight="1" x14ac:dyDescent="0.4">
      <c r="B25" s="197" t="s">
        <v>137</v>
      </c>
      <c r="C25" s="198"/>
      <c r="D25" s="198"/>
      <c r="E25" s="199"/>
      <c r="F25" s="199"/>
      <c r="G25" s="199"/>
      <c r="H25" s="199"/>
      <c r="I25" s="199"/>
      <c r="J25" s="198"/>
      <c r="K25" s="221">
        <f>IF(K19&lt;K24,K19,K24)</f>
        <v>0</v>
      </c>
      <c r="L25" s="222"/>
      <c r="M25" s="222"/>
      <c r="N25" s="222"/>
      <c r="O25" s="223"/>
      <c r="P25" s="204" t="s">
        <v>126</v>
      </c>
      <c r="Q25" s="215"/>
      <c r="R25" s="215"/>
      <c r="S25" s="111"/>
      <c r="T25" s="111"/>
      <c r="X25" s="93"/>
      <c r="Z25" s="57"/>
      <c r="AB25" s="57"/>
      <c r="AJ25" s="57"/>
      <c r="AN25" s="185"/>
      <c r="AO25" s="185"/>
      <c r="AP25" s="185"/>
      <c r="AQ25" s="185"/>
      <c r="AR25" s="185"/>
      <c r="AT25" s="57"/>
      <c r="AU25" s="185"/>
      <c r="AW25" s="186"/>
      <c r="BA25" s="111"/>
    </row>
    <row r="26" spans="2:53" ht="15.75" customHeight="1" x14ac:dyDescent="0.4">
      <c r="B26" s="197" t="s">
        <v>138</v>
      </c>
      <c r="C26" s="198"/>
      <c r="D26" s="198"/>
      <c r="E26" s="199"/>
      <c r="F26" s="199"/>
      <c r="G26" s="199"/>
      <c r="H26" s="199"/>
      <c r="I26" s="199"/>
      <c r="J26" s="198"/>
      <c r="K26" s="224">
        <f>ROUNDDOWN(K25*0.15,0)</f>
        <v>0</v>
      </c>
      <c r="L26" s="199"/>
      <c r="M26" s="199"/>
      <c r="N26" s="199"/>
      <c r="O26" s="225"/>
      <c r="P26" s="204" t="s">
        <v>139</v>
      </c>
      <c r="Q26" s="215"/>
      <c r="R26" s="215"/>
      <c r="S26" s="111"/>
      <c r="T26" s="111"/>
      <c r="X26" s="93"/>
      <c r="Z26" s="57"/>
      <c r="AB26" s="57"/>
      <c r="AJ26" s="57"/>
      <c r="AN26" s="185"/>
      <c r="AO26" s="185"/>
      <c r="AP26" s="185"/>
      <c r="AQ26" s="185"/>
      <c r="AR26" s="185"/>
      <c r="AT26" s="57"/>
      <c r="AU26" s="185"/>
      <c r="AW26" s="186"/>
      <c r="BA26" s="111"/>
    </row>
    <row r="27" spans="2:53" ht="15.75" customHeight="1" thickBot="1" x14ac:dyDescent="0.45">
      <c r="B27" s="197" t="s">
        <v>140</v>
      </c>
      <c r="C27" s="198"/>
      <c r="D27" s="198"/>
      <c r="E27" s="200"/>
      <c r="F27" s="198"/>
      <c r="G27" s="198"/>
      <c r="H27" s="198"/>
      <c r="I27" s="198"/>
      <c r="J27" s="198"/>
      <c r="K27" s="216">
        <f>IF(K26&gt;K21,K21,IF(K26&gt;=K22,K26,K22))</f>
        <v>0</v>
      </c>
      <c r="L27" s="217"/>
      <c r="M27" s="217"/>
      <c r="N27" s="217"/>
      <c r="O27" s="218"/>
      <c r="P27" s="226" t="s">
        <v>141</v>
      </c>
      <c r="Q27" s="215"/>
      <c r="R27" s="215"/>
      <c r="S27" s="111"/>
      <c r="T27" s="111"/>
      <c r="X27" s="93"/>
      <c r="Z27" s="57"/>
      <c r="AB27" s="57"/>
      <c r="AJ27" s="57"/>
      <c r="AN27" s="185"/>
      <c r="AO27" s="185"/>
      <c r="AP27" s="185"/>
      <c r="AQ27" s="185"/>
      <c r="AR27" s="185"/>
      <c r="AT27" s="57"/>
      <c r="AU27" s="185"/>
      <c r="AW27" s="186"/>
      <c r="BA27" s="111"/>
    </row>
    <row r="28" spans="2:53" ht="15.75" customHeight="1" thickBot="1" x14ac:dyDescent="0.45">
      <c r="B28" s="197" t="s">
        <v>142</v>
      </c>
      <c r="C28" s="198"/>
      <c r="D28" s="198"/>
      <c r="E28" s="200"/>
      <c r="F28" s="198"/>
      <c r="G28" s="198"/>
      <c r="H28" s="198"/>
      <c r="I28" s="198"/>
      <c r="J28" s="198"/>
      <c r="K28" s="68"/>
      <c r="L28" s="149"/>
      <c r="M28" s="149"/>
      <c r="N28" s="149"/>
      <c r="O28" s="69"/>
      <c r="P28" s="215"/>
      <c r="Q28" s="215"/>
      <c r="R28" s="215"/>
      <c r="S28" s="111"/>
      <c r="T28" s="111"/>
      <c r="X28" s="93"/>
      <c r="Z28" s="57"/>
      <c r="AB28" s="57"/>
      <c r="AJ28" s="57"/>
      <c r="AN28" s="185"/>
      <c r="AO28" s="185"/>
      <c r="AP28" s="185"/>
      <c r="AQ28" s="185"/>
      <c r="AR28" s="185"/>
      <c r="AT28" s="57"/>
      <c r="AU28" s="185"/>
      <c r="AW28" s="186"/>
      <c r="BA28" s="111"/>
    </row>
    <row r="29" spans="2:53" ht="15.75" customHeight="1" thickBot="1" x14ac:dyDescent="0.45">
      <c r="B29" s="197" t="s">
        <v>143</v>
      </c>
      <c r="C29" s="198"/>
      <c r="D29" s="198"/>
      <c r="E29" s="200"/>
      <c r="F29" s="198"/>
      <c r="G29" s="198"/>
      <c r="H29" s="198"/>
      <c r="I29" s="198"/>
      <c r="J29" s="198"/>
      <c r="K29" s="227">
        <f>IF(K28="評価基準",K27*2,K27*3)</f>
        <v>0</v>
      </c>
      <c r="L29" s="158"/>
      <c r="M29" s="158"/>
      <c r="N29" s="158"/>
      <c r="O29" s="228"/>
      <c r="P29" s="226" t="s">
        <v>132</v>
      </c>
      <c r="Q29" s="215"/>
      <c r="R29" s="215"/>
      <c r="S29" s="111"/>
      <c r="T29" s="111"/>
      <c r="X29" s="93"/>
      <c r="Z29" s="57"/>
      <c r="AB29" s="57"/>
      <c r="AJ29" s="57"/>
      <c r="AN29" s="185"/>
      <c r="AO29" s="185"/>
      <c r="AP29" s="185"/>
      <c r="AQ29" s="185"/>
      <c r="AR29" s="185"/>
      <c r="AT29" s="57"/>
      <c r="AU29" s="185"/>
      <c r="AW29" s="186"/>
      <c r="BA29" s="111"/>
    </row>
    <row r="30" spans="2:53" ht="15.75" customHeight="1" thickBot="1" x14ac:dyDescent="0.45">
      <c r="B30" s="197" t="s">
        <v>144</v>
      </c>
      <c r="C30" s="198"/>
      <c r="D30" s="198"/>
      <c r="E30" s="200"/>
      <c r="F30" s="198"/>
      <c r="G30" s="198"/>
      <c r="H30" s="198"/>
      <c r="I30" s="198"/>
      <c r="J30" s="198"/>
      <c r="K30" s="68"/>
      <c r="L30" s="149"/>
      <c r="M30" s="149"/>
      <c r="N30" s="149"/>
      <c r="O30" s="69"/>
      <c r="P30" s="226" t="s">
        <v>145</v>
      </c>
      <c r="Q30" s="215"/>
      <c r="R30" s="215"/>
      <c r="S30" s="111"/>
      <c r="T30" s="111"/>
      <c r="X30" s="93"/>
      <c r="Z30" s="57"/>
      <c r="AB30" s="57"/>
      <c r="AJ30" s="57"/>
      <c r="AN30" s="185"/>
      <c r="AO30" s="185"/>
      <c r="AP30" s="185"/>
      <c r="AQ30" s="185"/>
      <c r="AR30" s="185"/>
      <c r="AT30" s="57"/>
      <c r="AU30" s="185"/>
      <c r="AW30" s="186"/>
      <c r="BA30" s="111"/>
    </row>
    <row r="31" spans="2:53" ht="15.75" customHeight="1" thickBot="1" x14ac:dyDescent="0.45">
      <c r="B31" s="197" t="s">
        <v>146</v>
      </c>
      <c r="C31" s="198"/>
      <c r="D31" s="198"/>
      <c r="E31" s="200"/>
      <c r="F31" s="198"/>
      <c r="G31" s="198"/>
      <c r="H31" s="198"/>
      <c r="I31" s="198"/>
      <c r="J31" s="198"/>
      <c r="K31" s="68"/>
      <c r="L31" s="149"/>
      <c r="M31" s="149"/>
      <c r="N31" s="149"/>
      <c r="O31" s="69"/>
      <c r="P31" s="226" t="s">
        <v>147</v>
      </c>
      <c r="Q31" s="215"/>
      <c r="X31" s="93"/>
      <c r="Z31" s="57"/>
      <c r="AB31" s="57"/>
      <c r="AJ31" s="57"/>
      <c r="AN31" s="185"/>
      <c r="AO31" s="185"/>
      <c r="AP31" s="185"/>
      <c r="AQ31" s="185"/>
      <c r="AR31" s="185"/>
      <c r="AT31" s="57"/>
      <c r="AU31" s="185"/>
      <c r="AW31" s="186"/>
      <c r="BA31" s="111"/>
    </row>
    <row r="32" spans="2:53" ht="15.75" customHeight="1" thickBot="1" x14ac:dyDescent="0.45">
      <c r="B32" s="229" t="s">
        <v>148</v>
      </c>
      <c r="C32" s="230"/>
      <c r="D32" s="230"/>
      <c r="E32" s="230"/>
      <c r="F32" s="230"/>
      <c r="G32" s="230"/>
      <c r="H32" s="230"/>
      <c r="I32" s="230"/>
      <c r="J32" s="231"/>
      <c r="K32" s="232"/>
      <c r="L32" s="233"/>
      <c r="M32" s="233"/>
      <c r="N32" s="233"/>
      <c r="O32" s="234"/>
      <c r="P32" s="235" t="s">
        <v>147</v>
      </c>
      <c r="Q32" s="236"/>
      <c r="R32" s="237" t="s">
        <v>149</v>
      </c>
      <c r="S32" s="237"/>
      <c r="T32" s="238"/>
      <c r="U32" s="239"/>
      <c r="V32" s="240"/>
      <c r="W32" s="241"/>
      <c r="X32" s="93"/>
      <c r="Z32" s="57"/>
      <c r="AB32" s="57"/>
      <c r="AJ32" s="57"/>
      <c r="AN32" s="185"/>
      <c r="AO32" s="185"/>
      <c r="AP32" s="185"/>
      <c r="AQ32" s="185"/>
      <c r="AR32" s="185"/>
      <c r="AT32" s="57"/>
      <c r="AU32" s="185"/>
      <c r="AW32" s="186"/>
      <c r="BA32" s="111"/>
    </row>
    <row r="33" spans="2:53" ht="15.6" thickBot="1" x14ac:dyDescent="0.45">
      <c r="B33" s="242" t="s">
        <v>150</v>
      </c>
      <c r="C33" s="243"/>
      <c r="D33" s="243"/>
      <c r="E33" s="243"/>
      <c r="F33" s="243"/>
      <c r="G33" s="243"/>
      <c r="H33" s="243"/>
      <c r="I33" s="243"/>
      <c r="J33" s="244"/>
      <c r="K33" s="245"/>
      <c r="L33" s="246"/>
      <c r="M33" s="246"/>
      <c r="N33" s="246"/>
      <c r="O33" s="247"/>
      <c r="P33" s="235"/>
      <c r="Q33" s="236"/>
      <c r="R33" s="237" t="s">
        <v>151</v>
      </c>
      <c r="S33" s="237"/>
      <c r="T33" s="238"/>
      <c r="U33" s="248"/>
      <c r="V33" s="249"/>
      <c r="W33" s="250"/>
      <c r="X33" s="93"/>
      <c r="Z33" s="57"/>
      <c r="AB33" s="57"/>
      <c r="AJ33" s="57"/>
      <c r="AN33" s="185"/>
      <c r="AO33" s="185"/>
      <c r="AP33" s="185"/>
      <c r="AQ33" s="185"/>
      <c r="AR33" s="185"/>
      <c r="AT33" s="57"/>
      <c r="AU33" s="185"/>
      <c r="AW33" s="186"/>
      <c r="BA33" s="111"/>
    </row>
    <row r="34" spans="2:53" ht="15.6" thickBot="1" x14ac:dyDescent="0.45">
      <c r="B34" s="251" t="s">
        <v>152</v>
      </c>
      <c r="C34" s="252"/>
      <c r="D34" s="252"/>
      <c r="E34" s="252"/>
      <c r="F34" s="252"/>
      <c r="G34" s="252"/>
      <c r="H34" s="252"/>
      <c r="I34" s="252"/>
      <c r="J34" s="253"/>
      <c r="K34" s="232"/>
      <c r="L34" s="233"/>
      <c r="M34" s="233"/>
      <c r="N34" s="233"/>
      <c r="O34" s="234"/>
      <c r="P34" s="235" t="s">
        <v>147</v>
      </c>
      <c r="Q34" s="236"/>
      <c r="R34" s="237" t="s">
        <v>149</v>
      </c>
      <c r="S34" s="237"/>
      <c r="T34" s="238"/>
      <c r="U34" s="239"/>
      <c r="V34" s="240"/>
      <c r="W34" s="241"/>
      <c r="X34" s="93"/>
      <c r="Z34" s="57"/>
      <c r="AB34" s="57"/>
      <c r="AJ34" s="57"/>
      <c r="AN34" s="185"/>
      <c r="AO34" s="185"/>
      <c r="AP34" s="185"/>
      <c r="AQ34" s="185"/>
      <c r="AR34" s="185"/>
      <c r="AT34" s="57"/>
      <c r="AU34" s="185"/>
      <c r="AW34" s="186"/>
      <c r="BA34" s="111"/>
    </row>
    <row r="35" spans="2:53" ht="15.45" customHeight="1" thickBot="1" x14ac:dyDescent="0.45">
      <c r="B35" s="254" t="s">
        <v>153</v>
      </c>
      <c r="C35" s="255"/>
      <c r="D35" s="255"/>
      <c r="E35" s="255"/>
      <c r="F35" s="255"/>
      <c r="G35" s="255"/>
      <c r="H35" s="255"/>
      <c r="I35" s="255"/>
      <c r="J35" s="256"/>
      <c r="K35" s="245"/>
      <c r="L35" s="246"/>
      <c r="M35" s="246"/>
      <c r="N35" s="246"/>
      <c r="O35" s="247"/>
      <c r="P35" s="235"/>
      <c r="Q35" s="236"/>
      <c r="R35" s="237" t="s">
        <v>151</v>
      </c>
      <c r="S35" s="237"/>
      <c r="T35" s="238"/>
      <c r="U35" s="248"/>
      <c r="V35" s="249"/>
      <c r="W35" s="250"/>
      <c r="X35" s="93"/>
      <c r="Z35" s="57"/>
      <c r="AB35" s="57"/>
      <c r="AJ35" s="57"/>
      <c r="AN35" s="185"/>
      <c r="AO35" s="185"/>
      <c r="AP35" s="185"/>
      <c r="AQ35" s="185"/>
      <c r="AR35" s="185"/>
      <c r="AT35" s="57"/>
      <c r="AU35" s="185"/>
      <c r="AW35" s="186"/>
      <c r="BA35" s="111"/>
    </row>
    <row r="36" spans="2:53" ht="15.75" customHeight="1" x14ac:dyDescent="0.4">
      <c r="B36" s="257" t="s">
        <v>154</v>
      </c>
      <c r="C36" s="258"/>
      <c r="D36" s="258"/>
      <c r="E36" s="259"/>
      <c r="F36" s="258"/>
      <c r="G36" s="258"/>
      <c r="H36" s="258"/>
      <c r="I36" s="258"/>
      <c r="J36" s="258"/>
      <c r="K36" s="260">
        <f>K30+K31+K32+K34</f>
        <v>0</v>
      </c>
      <c r="L36" s="261"/>
      <c r="M36" s="261"/>
      <c r="N36" s="261"/>
      <c r="O36" s="262"/>
      <c r="P36" s="263" t="s">
        <v>155</v>
      </c>
      <c r="Q36" s="264"/>
      <c r="R36" s="264"/>
      <c r="S36" s="123"/>
      <c r="T36" s="123"/>
      <c r="U36" s="91"/>
      <c r="V36" s="91"/>
      <c r="W36" s="91"/>
      <c r="X36" s="106"/>
      <c r="Z36" s="57"/>
      <c r="AB36" s="57"/>
      <c r="AJ36" s="57"/>
      <c r="AN36" s="185"/>
      <c r="AO36" s="185"/>
      <c r="AP36" s="185"/>
      <c r="AQ36" s="185"/>
      <c r="AR36" s="185"/>
      <c r="AT36" s="57"/>
      <c r="AU36" s="185"/>
      <c r="AW36" s="186"/>
      <c r="BA36" s="111"/>
    </row>
    <row r="37" spans="2:53" ht="8.4" customHeight="1" x14ac:dyDescent="0.4">
      <c r="F37" s="66"/>
      <c r="G37" s="66"/>
      <c r="H37" s="66"/>
      <c r="I37" s="66"/>
      <c r="J37" s="66"/>
      <c r="K37" s="265"/>
      <c r="L37" s="265"/>
      <c r="M37" s="265"/>
      <c r="N37" s="265"/>
      <c r="O37" s="265"/>
      <c r="P37" s="215"/>
      <c r="Q37" s="215"/>
      <c r="R37" s="215"/>
      <c r="S37" s="111"/>
      <c r="T37" s="111"/>
      <c r="Z37" s="57"/>
      <c r="AB37" s="57"/>
      <c r="AJ37" s="57"/>
      <c r="AN37" s="185"/>
      <c r="AO37" s="185"/>
      <c r="AP37" s="185"/>
      <c r="AQ37" s="185"/>
      <c r="AR37" s="185"/>
      <c r="AT37" s="57"/>
      <c r="AU37" s="185"/>
      <c r="AW37" s="186"/>
      <c r="BA37" s="111"/>
    </row>
    <row r="38" spans="2:53" ht="15.75" customHeight="1" thickBot="1" x14ac:dyDescent="0.45">
      <c r="B38" s="445" t="s">
        <v>156</v>
      </c>
      <c r="C38" s="446"/>
      <c r="D38" s="446"/>
      <c r="E38" s="446"/>
      <c r="F38" s="446"/>
      <c r="G38" s="446"/>
      <c r="H38" s="446"/>
      <c r="I38" s="446"/>
      <c r="J38" s="446"/>
      <c r="K38" s="446"/>
      <c r="L38" s="446"/>
      <c r="M38" s="446"/>
      <c r="N38" s="446"/>
      <c r="O38" s="446"/>
      <c r="P38" s="446"/>
      <c r="Q38" s="446"/>
      <c r="R38" s="446"/>
      <c r="S38" s="446"/>
      <c r="T38" s="446"/>
      <c r="U38" s="446"/>
      <c r="V38" s="446"/>
      <c r="W38" s="446"/>
      <c r="X38" s="446"/>
      <c r="Y38" s="269"/>
      <c r="Z38" s="57"/>
      <c r="AB38" s="57"/>
      <c r="AJ38" s="57"/>
      <c r="AN38" s="185"/>
      <c r="AO38" s="185"/>
      <c r="AP38" s="185"/>
      <c r="AQ38" s="185"/>
      <c r="AR38" s="185"/>
      <c r="AT38" s="57"/>
      <c r="AU38" s="185"/>
      <c r="AW38" s="186"/>
      <c r="BA38" s="111"/>
    </row>
    <row r="39" spans="2:53" ht="15.75" customHeight="1" thickBot="1" x14ac:dyDescent="0.45">
      <c r="B39" s="270" t="s">
        <v>157</v>
      </c>
      <c r="C39" s="271"/>
      <c r="D39" s="271"/>
      <c r="E39" s="271"/>
      <c r="F39" s="271"/>
      <c r="G39" s="271"/>
      <c r="H39" s="272"/>
      <c r="I39" s="272"/>
      <c r="J39" s="272"/>
      <c r="K39" s="177"/>
      <c r="L39" s="178"/>
      <c r="M39" s="178"/>
      <c r="N39" s="178"/>
      <c r="O39" s="179"/>
      <c r="P39" s="272"/>
      <c r="Q39" s="272"/>
      <c r="R39" s="272"/>
      <c r="S39" s="272"/>
      <c r="T39" s="272"/>
      <c r="U39" s="272"/>
      <c r="V39" s="272"/>
      <c r="W39" s="272"/>
      <c r="X39" s="273"/>
      <c r="Y39" s="269"/>
      <c r="Z39" s="57"/>
      <c r="AB39" s="57"/>
      <c r="AJ39" s="57"/>
      <c r="AN39" s="185"/>
      <c r="AO39" s="185"/>
      <c r="AP39" s="185"/>
      <c r="AQ39" s="185"/>
      <c r="AR39" s="185"/>
      <c r="AT39" s="57"/>
      <c r="AU39" s="185"/>
      <c r="AW39" s="186"/>
      <c r="BA39" s="111"/>
    </row>
    <row r="40" spans="2:53" ht="15.75" customHeight="1" thickBot="1" x14ac:dyDescent="0.45">
      <c r="B40" s="270" t="s">
        <v>158</v>
      </c>
      <c r="C40" s="271"/>
      <c r="D40" s="271"/>
      <c r="E40" s="271"/>
      <c r="F40" s="271"/>
      <c r="G40" s="271"/>
      <c r="H40" s="274"/>
      <c r="I40" s="274"/>
      <c r="J40" s="275" t="s">
        <v>159</v>
      </c>
      <c r="K40" s="447"/>
      <c r="L40" s="448"/>
      <c r="M40" s="448"/>
      <c r="N40" s="448"/>
      <c r="O40" s="449"/>
      <c r="P40" s="276" t="s">
        <v>160</v>
      </c>
      <c r="Q40" s="272"/>
      <c r="R40" s="272"/>
      <c r="S40" s="272"/>
      <c r="T40" s="272"/>
      <c r="U40" s="272"/>
      <c r="V40" s="272"/>
      <c r="W40" s="272"/>
      <c r="X40" s="272"/>
      <c r="Y40" s="269"/>
      <c r="Z40" s="57"/>
      <c r="AB40" s="57"/>
      <c r="AJ40" s="57"/>
      <c r="AN40" s="185"/>
      <c r="AO40" s="185"/>
      <c r="AP40" s="185"/>
      <c r="AQ40" s="185"/>
      <c r="AR40" s="185"/>
      <c r="AT40" s="57"/>
      <c r="AU40" s="185"/>
      <c r="AW40" s="186"/>
      <c r="BA40" s="111"/>
    </row>
    <row r="41" spans="2:53" ht="30" customHeight="1" thickBot="1" x14ac:dyDescent="0.45">
      <c r="B41" s="277" t="s">
        <v>161</v>
      </c>
      <c r="C41" s="278"/>
      <c r="D41" s="278"/>
      <c r="E41" s="278"/>
      <c r="F41" s="278"/>
      <c r="G41" s="278"/>
      <c r="H41" s="274"/>
      <c r="I41" s="274"/>
      <c r="J41" s="279" t="s">
        <v>162</v>
      </c>
      <c r="K41" s="447"/>
      <c r="L41" s="448"/>
      <c r="M41" s="448"/>
      <c r="N41" s="448"/>
      <c r="O41" s="449"/>
      <c r="P41" s="204" t="s">
        <v>160</v>
      </c>
      <c r="Q41" s="66"/>
      <c r="R41" s="66"/>
      <c r="S41" s="66"/>
      <c r="T41" s="66"/>
      <c r="U41" s="66"/>
      <c r="V41" s="66"/>
      <c r="W41" s="66"/>
      <c r="Y41" s="89"/>
      <c r="Z41" s="57"/>
      <c r="AB41" s="57"/>
      <c r="AJ41" s="57"/>
      <c r="AN41" s="185"/>
      <c r="AO41" s="185"/>
      <c r="AP41" s="185"/>
      <c r="AQ41" s="185"/>
      <c r="AR41" s="185"/>
      <c r="AT41" s="57"/>
      <c r="AU41" s="185"/>
      <c r="AW41" s="186"/>
      <c r="BA41" s="111"/>
    </row>
    <row r="42" spans="2:53" ht="31.2" customHeight="1" thickBot="1" x14ac:dyDescent="0.45">
      <c r="B42" s="277" t="s">
        <v>163</v>
      </c>
      <c r="C42" s="278"/>
      <c r="D42" s="278"/>
      <c r="E42" s="278"/>
      <c r="F42" s="278"/>
      <c r="G42" s="278"/>
      <c r="H42" s="274"/>
      <c r="I42" s="274"/>
      <c r="J42" s="279" t="s">
        <v>164</v>
      </c>
      <c r="K42" s="450"/>
      <c r="L42" s="451"/>
      <c r="M42" s="451"/>
      <c r="N42" s="451"/>
      <c r="O42" s="452"/>
      <c r="P42" s="204" t="s">
        <v>160</v>
      </c>
      <c r="Q42" s="283"/>
      <c r="R42" s="283"/>
      <c r="S42" s="283"/>
      <c r="T42" s="283"/>
      <c r="U42" s="283"/>
      <c r="V42" s="283"/>
      <c r="W42" s="283"/>
      <c r="X42" s="283"/>
      <c r="Y42" s="89"/>
      <c r="Z42" s="57"/>
      <c r="AB42" s="57"/>
      <c r="AJ42" s="57"/>
      <c r="AN42" s="185"/>
      <c r="AO42" s="185"/>
      <c r="AP42" s="185"/>
      <c r="AQ42" s="185"/>
      <c r="AR42" s="185"/>
      <c r="AT42" s="57"/>
      <c r="AU42" s="185"/>
      <c r="AW42" s="186"/>
      <c r="BA42" s="111"/>
    </row>
    <row r="43" spans="2:53" ht="15.75" customHeight="1" thickBot="1" x14ac:dyDescent="0.45">
      <c r="B43" s="285" t="s">
        <v>165</v>
      </c>
      <c r="C43" s="278"/>
      <c r="D43" s="278"/>
      <c r="E43" s="278"/>
      <c r="F43" s="278"/>
      <c r="G43" s="278"/>
      <c r="H43" s="274"/>
      <c r="I43" s="274"/>
      <c r="J43" s="275"/>
      <c r="K43" s="450"/>
      <c r="L43" s="451"/>
      <c r="M43" s="451"/>
      <c r="N43" s="451"/>
      <c r="O43" s="452"/>
      <c r="P43" s="204" t="s">
        <v>160</v>
      </c>
      <c r="Y43" s="89"/>
      <c r="Z43" s="57"/>
      <c r="AB43" s="57"/>
      <c r="AJ43" s="57"/>
      <c r="AN43" s="185"/>
      <c r="AO43" s="185"/>
      <c r="AP43" s="185"/>
      <c r="AQ43" s="185"/>
      <c r="AR43" s="185"/>
      <c r="AT43" s="57"/>
      <c r="AU43" s="185"/>
      <c r="AW43" s="186"/>
      <c r="BA43" s="111"/>
    </row>
    <row r="44" spans="2:53" ht="15.75" customHeight="1" thickBot="1" x14ac:dyDescent="0.45">
      <c r="B44" s="285" t="s">
        <v>166</v>
      </c>
      <c r="C44" s="278"/>
      <c r="D44" s="278"/>
      <c r="E44" s="278"/>
      <c r="F44" s="286"/>
      <c r="G44" s="274"/>
      <c r="H44" s="274"/>
      <c r="I44" s="274"/>
      <c r="J44" s="275"/>
      <c r="K44" s="450"/>
      <c r="L44" s="451"/>
      <c r="M44" s="451"/>
      <c r="N44" s="451"/>
      <c r="O44" s="452"/>
      <c r="P44" s="57" t="s">
        <v>167</v>
      </c>
      <c r="Y44" s="89"/>
      <c r="Z44" s="57"/>
      <c r="AB44" s="57"/>
      <c r="AJ44" s="57"/>
      <c r="AN44" s="185"/>
      <c r="AO44" s="185"/>
      <c r="AP44" s="185"/>
      <c r="AQ44" s="185"/>
      <c r="AR44" s="185"/>
      <c r="AT44" s="57"/>
      <c r="AU44" s="185"/>
      <c r="AW44" s="186"/>
      <c r="BA44" s="111"/>
    </row>
    <row r="45" spans="2:53" ht="15.75" customHeight="1" thickBot="1" x14ac:dyDescent="0.45">
      <c r="B45" s="287" t="s">
        <v>168</v>
      </c>
      <c r="C45" s="288"/>
      <c r="D45" s="288"/>
      <c r="E45" s="288"/>
      <c r="F45" s="289"/>
      <c r="G45" s="290"/>
      <c r="H45" s="274"/>
      <c r="I45" s="274"/>
      <c r="J45" s="275" t="s">
        <v>169</v>
      </c>
      <c r="K45" s="453">
        <f>K43*K44/100</f>
        <v>0</v>
      </c>
      <c r="L45" s="454"/>
      <c r="M45" s="454"/>
      <c r="N45" s="454"/>
      <c r="O45" s="455"/>
      <c r="P45" s="294" t="s">
        <v>170</v>
      </c>
      <c r="Y45" s="89"/>
      <c r="Z45" s="57"/>
      <c r="AB45" s="57"/>
      <c r="AJ45" s="57"/>
      <c r="AN45" s="185"/>
      <c r="AO45" s="185"/>
      <c r="AP45" s="185"/>
      <c r="AQ45" s="185"/>
      <c r="AR45" s="185"/>
      <c r="AT45" s="57"/>
      <c r="AU45" s="185"/>
      <c r="AW45" s="186"/>
      <c r="BA45" s="111"/>
    </row>
    <row r="46" spans="2:53" ht="15.75" customHeight="1" thickBot="1" x14ac:dyDescent="0.45">
      <c r="B46" s="295" t="s">
        <v>171</v>
      </c>
      <c r="C46" s="296"/>
      <c r="D46" s="296"/>
      <c r="E46" s="296"/>
      <c r="F46" s="297"/>
      <c r="G46" s="290"/>
      <c r="H46" s="274"/>
      <c r="I46" s="274"/>
      <c r="J46" s="275" t="s">
        <v>172</v>
      </c>
      <c r="K46" s="450"/>
      <c r="L46" s="451"/>
      <c r="M46" s="451"/>
      <c r="N46" s="451"/>
      <c r="O46" s="452"/>
      <c r="P46" s="294" t="s">
        <v>160</v>
      </c>
      <c r="Y46" s="89"/>
      <c r="Z46" s="57"/>
      <c r="AB46" s="57"/>
      <c r="AJ46" s="57"/>
      <c r="AN46" s="185"/>
      <c r="AO46" s="185"/>
      <c r="AP46" s="185"/>
      <c r="AQ46" s="185"/>
      <c r="AR46" s="185"/>
      <c r="AT46" s="57"/>
      <c r="AU46" s="185"/>
      <c r="AW46" s="186"/>
      <c r="BA46" s="111"/>
    </row>
    <row r="47" spans="2:53" ht="15.75" customHeight="1" x14ac:dyDescent="0.4">
      <c r="B47" s="295" t="s">
        <v>173</v>
      </c>
      <c r="C47" s="296"/>
      <c r="D47" s="296"/>
      <c r="E47" s="296"/>
      <c r="F47" s="297"/>
      <c r="G47" s="290"/>
      <c r="H47" s="298" t="s">
        <v>174</v>
      </c>
      <c r="I47" s="298"/>
      <c r="J47" s="298"/>
      <c r="K47" s="456">
        <f>K41+K42+K45+K46</f>
        <v>0</v>
      </c>
      <c r="L47" s="457"/>
      <c r="M47" s="457"/>
      <c r="N47" s="457"/>
      <c r="O47" s="458"/>
      <c r="P47" s="294" t="s">
        <v>175</v>
      </c>
      <c r="Y47" s="89"/>
      <c r="Z47" s="57"/>
      <c r="AB47" s="57"/>
      <c r="AJ47" s="57"/>
      <c r="AN47" s="185"/>
      <c r="AO47" s="185"/>
      <c r="AP47" s="185"/>
      <c r="AQ47" s="185"/>
      <c r="AR47" s="185"/>
      <c r="AT47" s="57"/>
      <c r="AU47" s="185"/>
      <c r="AW47" s="186"/>
      <c r="BA47" s="111"/>
    </row>
    <row r="48" spans="2:53" ht="15.75" customHeight="1" x14ac:dyDescent="0.4">
      <c r="B48" s="302" t="s">
        <v>235</v>
      </c>
      <c r="C48" s="303"/>
      <c r="D48" s="303"/>
      <c r="E48" s="303"/>
      <c r="F48" s="286"/>
      <c r="G48" s="274"/>
      <c r="H48" s="274"/>
      <c r="I48" s="274"/>
      <c r="J48" s="274"/>
      <c r="K48" s="459" t="e">
        <f>K47/K40*100</f>
        <v>#DIV/0!</v>
      </c>
      <c r="L48" s="460"/>
      <c r="M48" s="460"/>
      <c r="N48" s="460"/>
      <c r="O48" s="461"/>
      <c r="P48" s="307" t="s">
        <v>236</v>
      </c>
      <c r="Q48" s="91"/>
      <c r="R48" s="91"/>
      <c r="S48" s="91"/>
      <c r="T48" s="91"/>
      <c r="U48" s="91"/>
      <c r="V48" s="91"/>
      <c r="W48" s="91"/>
      <c r="X48" s="91"/>
      <c r="Y48" s="89"/>
      <c r="Z48" s="57"/>
      <c r="AB48" s="57"/>
      <c r="AJ48" s="57"/>
      <c r="AN48" s="185"/>
      <c r="AO48" s="185"/>
      <c r="AP48" s="185"/>
      <c r="AQ48" s="185"/>
      <c r="AR48" s="185"/>
      <c r="AT48" s="57"/>
      <c r="AU48" s="185"/>
      <c r="AW48" s="186"/>
      <c r="BA48" s="111"/>
    </row>
    <row r="49" spans="2:47" ht="10.199999999999999" customHeight="1" x14ac:dyDescent="0.45">
      <c r="AF49" s="84"/>
    </row>
    <row r="50" spans="2:47" s="70" customFormat="1" ht="15.75" customHeight="1" thickBot="1" x14ac:dyDescent="0.45">
      <c r="B50" s="389" t="s">
        <v>178</v>
      </c>
      <c r="C50" s="442"/>
      <c r="D50" s="442"/>
      <c r="E50" s="420"/>
      <c r="F50" s="420"/>
      <c r="G50" s="420"/>
      <c r="H50" s="420"/>
      <c r="I50" s="420"/>
      <c r="J50" s="420"/>
      <c r="K50" s="420"/>
      <c r="L50" s="420"/>
      <c r="M50" s="420"/>
      <c r="N50" s="420"/>
      <c r="O50" s="420"/>
      <c r="P50" s="420"/>
      <c r="Q50" s="420"/>
      <c r="R50" s="420"/>
      <c r="S50" s="420"/>
      <c r="T50" s="420"/>
      <c r="U50" s="420"/>
      <c r="V50" s="420"/>
      <c r="W50" s="420"/>
      <c r="X50" s="444"/>
    </row>
    <row r="51" spans="2:47" s="70" customFormat="1" ht="15.75" customHeight="1" thickBot="1" x14ac:dyDescent="0.5">
      <c r="B51" s="270" t="s">
        <v>179</v>
      </c>
      <c r="C51" s="271"/>
      <c r="D51" s="308"/>
      <c r="E51" s="68"/>
      <c r="F51" s="149"/>
      <c r="G51" s="149"/>
      <c r="H51" s="149"/>
      <c r="I51" s="69"/>
      <c r="J51" s="309"/>
      <c r="K51" s="309"/>
      <c r="L51" s="309"/>
      <c r="M51" s="309"/>
      <c r="N51" s="309"/>
      <c r="O51" s="309"/>
      <c r="P51" s="309"/>
      <c r="Q51" s="309"/>
      <c r="R51" s="309"/>
      <c r="S51" s="309"/>
      <c r="T51" s="309"/>
      <c r="U51" s="309"/>
      <c r="V51" s="309"/>
      <c r="W51" s="309"/>
      <c r="X51" s="310"/>
    </row>
    <row r="52" spans="2:47" s="70" customFormat="1" ht="15.75" customHeight="1" thickBot="1" x14ac:dyDescent="0.45">
      <c r="B52" s="138" t="s">
        <v>237</v>
      </c>
      <c r="C52" s="311"/>
      <c r="D52" s="311"/>
      <c r="E52" s="68"/>
      <c r="F52" s="149"/>
      <c r="G52" s="149"/>
      <c r="H52" s="149"/>
      <c r="I52" s="69"/>
      <c r="J52" s="92"/>
      <c r="K52" s="92"/>
      <c r="L52" s="92"/>
      <c r="M52" s="92"/>
      <c r="N52" s="92"/>
      <c r="O52" s="92"/>
      <c r="P52" s="92"/>
      <c r="Q52" s="92"/>
      <c r="R52" s="92"/>
      <c r="S52" s="92"/>
      <c r="T52" s="92"/>
      <c r="U52" s="92"/>
      <c r="V52" s="92"/>
      <c r="W52" s="92"/>
      <c r="X52" s="98"/>
    </row>
    <row r="53" spans="2:47" s="70" customFormat="1" ht="15.75" customHeight="1" thickBot="1" x14ac:dyDescent="0.5">
      <c r="B53" s="138" t="s">
        <v>181</v>
      </c>
      <c r="C53" s="311"/>
      <c r="D53" s="312"/>
      <c r="E53" s="313"/>
      <c r="F53" s="314"/>
      <c r="G53" s="314"/>
      <c r="H53" s="314"/>
      <c r="I53" s="314"/>
      <c r="J53" s="314"/>
      <c r="K53" s="314"/>
      <c r="L53" s="314"/>
      <c r="M53" s="314"/>
      <c r="N53" s="314"/>
      <c r="O53" s="314"/>
      <c r="P53" s="314"/>
      <c r="Q53" s="314"/>
      <c r="R53" s="314"/>
      <c r="S53" s="314"/>
      <c r="T53" s="314"/>
      <c r="U53" s="314"/>
      <c r="V53" s="314"/>
      <c r="W53" s="314"/>
      <c r="X53" s="315"/>
    </row>
    <row r="54" spans="2:47" s="70" customFormat="1" ht="15.75" customHeight="1" thickBot="1" x14ac:dyDescent="0.5">
      <c r="B54" s="134" t="s">
        <v>182</v>
      </c>
      <c r="C54" s="66"/>
      <c r="D54" s="316"/>
      <c r="E54" s="317"/>
      <c r="F54" s="318"/>
      <c r="G54" s="318"/>
      <c r="H54" s="318"/>
      <c r="I54" s="318"/>
      <c r="J54" s="319"/>
      <c r="K54" s="320"/>
      <c r="L54" s="320"/>
      <c r="M54" s="320"/>
      <c r="N54" s="320"/>
      <c r="O54" s="320"/>
      <c r="P54" s="320"/>
      <c r="Q54" s="320"/>
      <c r="R54" s="320"/>
      <c r="S54" s="320"/>
      <c r="T54" s="320"/>
      <c r="U54" s="320"/>
      <c r="V54" s="320"/>
      <c r="W54" s="320"/>
      <c r="X54" s="321"/>
    </row>
    <row r="55" spans="2:47" s="70" customFormat="1" ht="15.75" customHeight="1" thickBot="1" x14ac:dyDescent="0.45">
      <c r="B55" s="322" t="s">
        <v>183</v>
      </c>
      <c r="C55" s="323"/>
      <c r="D55" s="324"/>
      <c r="E55" s="245"/>
      <c r="F55" s="246"/>
      <c r="G55" s="246"/>
      <c r="H55" s="246"/>
      <c r="I55" s="247"/>
      <c r="J55" s="325"/>
      <c r="K55" s="57"/>
      <c r="L55" s="57"/>
      <c r="M55" s="57"/>
      <c r="N55" s="57"/>
      <c r="O55" s="57"/>
      <c r="P55" s="57"/>
      <c r="Q55" s="57"/>
      <c r="R55" s="57"/>
      <c r="S55" s="57"/>
      <c r="T55" s="57"/>
      <c r="U55" s="57"/>
      <c r="V55" s="57"/>
      <c r="W55" s="57"/>
      <c r="X55" s="93"/>
    </row>
    <row r="56" spans="2:47" s="70" customFormat="1" ht="15.75" customHeight="1" thickBot="1" x14ac:dyDescent="0.45">
      <c r="B56" s="138" t="s">
        <v>184</v>
      </c>
      <c r="C56" s="323"/>
      <c r="D56" s="324"/>
      <c r="E56" s="232"/>
      <c r="F56" s="233"/>
      <c r="G56" s="233"/>
      <c r="H56" s="233"/>
      <c r="I56" s="234"/>
      <c r="J56" s="57"/>
      <c r="K56" s="57"/>
      <c r="L56" s="57"/>
      <c r="M56" s="57"/>
      <c r="N56" s="57"/>
      <c r="O56" s="57"/>
      <c r="P56" s="57"/>
      <c r="Q56" s="57"/>
      <c r="R56" s="57"/>
      <c r="S56" s="57"/>
      <c r="T56" s="57"/>
      <c r="U56" s="57"/>
      <c r="V56" s="57"/>
      <c r="W56" s="57"/>
      <c r="X56" s="93"/>
    </row>
    <row r="57" spans="2:47" s="70" customFormat="1" ht="15.75" customHeight="1" thickBot="1" x14ac:dyDescent="0.5">
      <c r="B57" s="326" t="s">
        <v>185</v>
      </c>
      <c r="C57" s="327"/>
      <c r="D57" s="328"/>
      <c r="E57" s="313"/>
      <c r="F57" s="314"/>
      <c r="G57" s="314"/>
      <c r="H57" s="314"/>
      <c r="I57" s="314"/>
      <c r="J57" s="314"/>
      <c r="K57" s="314"/>
      <c r="L57" s="314"/>
      <c r="M57" s="314"/>
      <c r="N57" s="314"/>
      <c r="O57" s="314"/>
      <c r="P57" s="314"/>
      <c r="Q57" s="314"/>
      <c r="R57" s="314"/>
      <c r="S57" s="314"/>
      <c r="T57" s="314"/>
      <c r="U57" s="314"/>
      <c r="V57" s="314"/>
      <c r="W57" s="314"/>
      <c r="X57" s="315"/>
      <c r="AI57" s="70" t="s">
        <v>186</v>
      </c>
    </row>
    <row r="58" spans="2:47" ht="7.5" customHeight="1" x14ac:dyDescent="0.45">
      <c r="B58" s="57"/>
      <c r="C58" s="57"/>
      <c r="D58" s="57"/>
      <c r="Z58" s="57"/>
      <c r="AH58" s="99"/>
      <c r="AJ58" s="57"/>
      <c r="AN58" s="185"/>
      <c r="AO58" s="185"/>
      <c r="AP58" s="185"/>
      <c r="AQ58" s="185"/>
      <c r="AR58" s="185"/>
      <c r="AS58" s="57"/>
      <c r="AT58" s="186"/>
      <c r="AU58" s="185"/>
    </row>
    <row r="59" spans="2:47" s="70" customFormat="1" ht="15.75" customHeight="1" x14ac:dyDescent="0.45">
      <c r="B59" s="389" t="s">
        <v>187</v>
      </c>
      <c r="C59" s="390"/>
      <c r="D59" s="390"/>
      <c r="E59" s="391"/>
      <c r="F59" s="391"/>
      <c r="G59" s="391"/>
      <c r="H59" s="391"/>
      <c r="I59" s="391"/>
      <c r="J59" s="391"/>
      <c r="K59" s="391"/>
      <c r="L59" s="391"/>
      <c r="M59" s="391"/>
      <c r="N59" s="391"/>
      <c r="O59" s="391"/>
      <c r="P59" s="391"/>
      <c r="Q59" s="391"/>
      <c r="R59" s="391"/>
      <c r="S59" s="391"/>
      <c r="T59" s="391"/>
      <c r="U59" s="390"/>
      <c r="V59" s="390"/>
      <c r="W59" s="390"/>
      <c r="X59" s="421"/>
    </row>
    <row r="60" spans="2:47" s="70" customFormat="1" ht="15.75" customHeight="1" thickBot="1" x14ac:dyDescent="0.45">
      <c r="B60" s="330" t="s">
        <v>188</v>
      </c>
      <c r="C60" s="331"/>
      <c r="D60" s="331"/>
      <c r="E60" s="332"/>
      <c r="F60" s="332"/>
      <c r="G60" s="332"/>
      <c r="H60" s="333"/>
      <c r="I60" s="333"/>
      <c r="J60" s="333"/>
      <c r="K60" s="159"/>
      <c r="L60" s="159"/>
      <c r="M60" s="159"/>
      <c r="N60" s="159"/>
      <c r="O60" s="334"/>
      <c r="P60" s="334"/>
      <c r="Q60" s="334"/>
      <c r="R60" s="334"/>
      <c r="S60" s="334"/>
      <c r="T60" s="334"/>
      <c r="U60" s="126"/>
      <c r="V60" s="126"/>
      <c r="W60" s="126"/>
      <c r="X60" s="335"/>
      <c r="AG60" s="66" t="s">
        <v>189</v>
      </c>
    </row>
    <row r="61" spans="2:47" s="70" customFormat="1" ht="15.75" customHeight="1" thickBot="1" x14ac:dyDescent="0.5">
      <c r="B61" s="134" t="s">
        <v>190</v>
      </c>
      <c r="C61" s="66"/>
      <c r="D61" s="66"/>
      <c r="E61" s="336"/>
      <c r="F61" s="337"/>
      <c r="G61" s="337"/>
      <c r="H61" s="337"/>
      <c r="I61" s="337"/>
      <c r="J61" s="338"/>
      <c r="K61" s="339"/>
      <c r="L61" s="339"/>
      <c r="M61" s="339"/>
      <c r="N61" s="339"/>
      <c r="O61" s="339"/>
      <c r="P61" s="339"/>
      <c r="Q61" s="339"/>
      <c r="R61" s="339"/>
      <c r="S61" s="339"/>
      <c r="T61" s="339"/>
      <c r="U61" s="339"/>
      <c r="V61" s="339"/>
      <c r="W61" s="339"/>
      <c r="X61" s="340"/>
      <c r="AG61" s="66"/>
    </row>
    <row r="62" spans="2:47" s="70" customFormat="1" ht="15.75" customHeight="1" thickBot="1" x14ac:dyDescent="0.5">
      <c r="B62" s="134" t="s">
        <v>191</v>
      </c>
      <c r="C62" s="66"/>
      <c r="D62" s="66"/>
      <c r="E62" s="336"/>
      <c r="F62" s="337"/>
      <c r="G62" s="337"/>
      <c r="H62" s="337"/>
      <c r="I62" s="337"/>
      <c r="J62" s="338"/>
      <c r="K62" s="339" t="s">
        <v>192</v>
      </c>
      <c r="L62" s="339"/>
      <c r="M62" s="339"/>
      <c r="N62" s="339"/>
      <c r="O62" s="339"/>
      <c r="P62" s="339"/>
      <c r="Q62" s="339"/>
      <c r="R62" s="339"/>
      <c r="S62" s="339"/>
      <c r="T62" s="339"/>
      <c r="U62" s="339"/>
      <c r="V62" s="339"/>
      <c r="W62" s="339"/>
      <c r="X62" s="340"/>
      <c r="AG62" s="66"/>
    </row>
    <row r="63" spans="2:47" s="70" customFormat="1" ht="15.75" customHeight="1" thickBot="1" x14ac:dyDescent="0.45">
      <c r="B63" s="341" t="s">
        <v>193</v>
      </c>
      <c r="C63" s="342"/>
      <c r="E63" s="343" t="s">
        <v>194</v>
      </c>
      <c r="F63" s="343"/>
      <c r="G63" s="344"/>
      <c r="H63" s="345" t="s">
        <v>195</v>
      </c>
      <c r="I63" s="345"/>
      <c r="J63" s="346"/>
      <c r="K63" s="343" t="s">
        <v>194</v>
      </c>
      <c r="L63" s="343"/>
      <c r="M63" s="344"/>
      <c r="N63" s="345" t="s">
        <v>195</v>
      </c>
      <c r="O63" s="345"/>
      <c r="P63" s="347"/>
      <c r="Q63" s="348"/>
      <c r="R63" s="349"/>
      <c r="S63" s="349"/>
      <c r="T63" s="349"/>
      <c r="U63" s="349"/>
      <c r="V63" s="349"/>
      <c r="W63" s="349"/>
      <c r="X63" s="350"/>
      <c r="AA63" s="351"/>
      <c r="AB63" s="351"/>
      <c r="AC63" s="351"/>
      <c r="AD63" s="351"/>
      <c r="AG63" s="66" t="s">
        <v>238</v>
      </c>
    </row>
    <row r="64" spans="2:47" s="70" customFormat="1" ht="15.75" customHeight="1" x14ac:dyDescent="0.4">
      <c r="B64" s="352"/>
      <c r="D64" s="353" t="s">
        <v>196</v>
      </c>
      <c r="E64" s="354"/>
      <c r="F64" s="355"/>
      <c r="G64" s="356" t="s">
        <v>132</v>
      </c>
      <c r="H64" s="357"/>
      <c r="I64" s="358"/>
      <c r="J64" s="146" t="s">
        <v>192</v>
      </c>
      <c r="K64" s="354"/>
      <c r="L64" s="355"/>
      <c r="M64" s="356" t="s">
        <v>132</v>
      </c>
      <c r="N64" s="357"/>
      <c r="O64" s="358"/>
      <c r="P64" s="146" t="s">
        <v>192</v>
      </c>
      <c r="Q64" s="348"/>
      <c r="R64" s="349"/>
      <c r="S64" s="349"/>
      <c r="T64" s="349"/>
      <c r="U64" s="349"/>
      <c r="V64" s="349"/>
      <c r="W64" s="349"/>
      <c r="X64" s="350"/>
      <c r="AA64" s="351"/>
      <c r="AB64" s="351"/>
      <c r="AC64" s="351"/>
      <c r="AD64" s="351"/>
      <c r="AG64" s="66"/>
    </row>
    <row r="65" spans="2:33" s="70" customFormat="1" ht="15.75" customHeight="1" x14ac:dyDescent="0.4">
      <c r="B65" s="352"/>
      <c r="D65" s="353" t="s">
        <v>197</v>
      </c>
      <c r="E65" s="359"/>
      <c r="F65" s="360"/>
      <c r="G65" s="356" t="s">
        <v>132</v>
      </c>
      <c r="H65" s="361"/>
      <c r="I65" s="362"/>
      <c r="J65" s="146" t="s">
        <v>192</v>
      </c>
      <c r="K65" s="359"/>
      <c r="L65" s="360"/>
      <c r="M65" s="356" t="s">
        <v>132</v>
      </c>
      <c r="N65" s="361"/>
      <c r="O65" s="362"/>
      <c r="P65" s="146" t="s">
        <v>192</v>
      </c>
      <c r="Q65" s="348"/>
      <c r="R65" s="349"/>
      <c r="S65" s="349"/>
      <c r="T65" s="349"/>
      <c r="U65" s="349"/>
      <c r="V65" s="349"/>
      <c r="W65" s="349"/>
      <c r="X65" s="350"/>
      <c r="AA65" s="351"/>
      <c r="AB65" s="351"/>
      <c r="AC65" s="351"/>
      <c r="AD65" s="351"/>
      <c r="AG65" s="66"/>
    </row>
    <row r="66" spans="2:33" s="70" customFormat="1" ht="15.75" customHeight="1" x14ac:dyDescent="0.4">
      <c r="B66" s="352"/>
      <c r="D66" s="353" t="s">
        <v>198</v>
      </c>
      <c r="E66" s="359"/>
      <c r="F66" s="360"/>
      <c r="G66" s="356" t="s">
        <v>132</v>
      </c>
      <c r="H66" s="361"/>
      <c r="I66" s="362"/>
      <c r="J66" s="146" t="s">
        <v>192</v>
      </c>
      <c r="K66" s="359"/>
      <c r="L66" s="360"/>
      <c r="M66" s="356" t="s">
        <v>132</v>
      </c>
      <c r="N66" s="361"/>
      <c r="O66" s="362"/>
      <c r="P66" s="146" t="s">
        <v>192</v>
      </c>
      <c r="Q66" s="348"/>
      <c r="R66" s="349"/>
      <c r="S66" s="349"/>
      <c r="T66" s="349"/>
      <c r="U66" s="349"/>
      <c r="V66" s="349"/>
      <c r="W66" s="349"/>
      <c r="X66" s="350"/>
      <c r="AA66" s="351"/>
      <c r="AB66" s="351"/>
      <c r="AC66" s="351"/>
      <c r="AD66" s="351"/>
      <c r="AG66" s="66"/>
    </row>
    <row r="67" spans="2:33" s="70" customFormat="1" ht="15.75" customHeight="1" thickBot="1" x14ac:dyDescent="0.45">
      <c r="B67" s="352"/>
      <c r="D67" s="353" t="s">
        <v>199</v>
      </c>
      <c r="E67" s="363"/>
      <c r="F67" s="364"/>
      <c r="G67" s="356" t="s">
        <v>132</v>
      </c>
      <c r="H67" s="365"/>
      <c r="I67" s="366"/>
      <c r="J67" s="146" t="s">
        <v>192</v>
      </c>
      <c r="K67" s="363"/>
      <c r="L67" s="364"/>
      <c r="M67" s="356" t="s">
        <v>132</v>
      </c>
      <c r="N67" s="365"/>
      <c r="O67" s="366"/>
      <c r="P67" s="146" t="s">
        <v>192</v>
      </c>
      <c r="Q67" s="348"/>
      <c r="R67" s="349"/>
      <c r="S67" s="349"/>
      <c r="T67" s="349"/>
      <c r="U67" s="349"/>
      <c r="V67" s="349"/>
      <c r="W67" s="349"/>
      <c r="X67" s="350"/>
      <c r="AA67" s="351"/>
      <c r="AB67" s="351"/>
      <c r="AC67" s="351"/>
      <c r="AD67" s="351"/>
      <c r="AG67" s="66"/>
    </row>
    <row r="68" spans="2:33" s="70" customFormat="1" ht="15.75" customHeight="1" x14ac:dyDescent="0.4">
      <c r="B68" s="352"/>
      <c r="D68" s="353" t="s">
        <v>200</v>
      </c>
      <c r="E68" s="367"/>
      <c r="F68" s="368"/>
      <c r="G68" s="369"/>
      <c r="H68" s="462">
        <f>ROUNDDOWN(E67/6,0)*H67</f>
        <v>0</v>
      </c>
      <c r="I68" s="463"/>
      <c r="J68" s="372" t="s">
        <v>192</v>
      </c>
      <c r="K68" s="373"/>
      <c r="L68" s="374"/>
      <c r="M68" s="375"/>
      <c r="N68" s="462">
        <f>ROUNDDOWN(K67/6,0)*N67</f>
        <v>0</v>
      </c>
      <c r="O68" s="463"/>
      <c r="P68" s="146" t="s">
        <v>192</v>
      </c>
      <c r="Q68" s="348"/>
      <c r="R68" s="349"/>
      <c r="S68" s="349"/>
      <c r="T68" s="349"/>
      <c r="U68" s="349"/>
      <c r="V68" s="349"/>
      <c r="W68" s="349"/>
      <c r="X68" s="350"/>
      <c r="AA68" s="351"/>
      <c r="AB68" s="351"/>
      <c r="AC68" s="351"/>
      <c r="AD68" s="351"/>
      <c r="AG68" s="66"/>
    </row>
    <row r="69" spans="2:33" s="70" customFormat="1" ht="15.75" customHeight="1" x14ac:dyDescent="0.45">
      <c r="B69" s="134" t="s">
        <v>201</v>
      </c>
      <c r="C69" s="66"/>
      <c r="D69" s="66"/>
      <c r="E69" s="348">
        <f>H64+H65+H66+H68+N64+N65+N66+N68</f>
        <v>0</v>
      </c>
      <c r="F69" s="349"/>
      <c r="G69" s="349"/>
      <c r="H69" s="376"/>
      <c r="I69" s="376"/>
      <c r="J69" s="350"/>
      <c r="K69" s="339" t="s">
        <v>192</v>
      </c>
      <c r="L69" s="339"/>
      <c r="M69" s="339"/>
      <c r="N69" s="377"/>
      <c r="O69" s="377"/>
      <c r="P69" s="339"/>
      <c r="Q69" s="377"/>
      <c r="R69" s="377"/>
      <c r="S69" s="377"/>
      <c r="T69" s="377"/>
      <c r="U69" s="377"/>
      <c r="V69" s="377"/>
      <c r="W69" s="377"/>
      <c r="X69" s="378"/>
      <c r="AA69" s="351"/>
      <c r="AB69" s="351"/>
      <c r="AC69" s="351"/>
      <c r="AD69" s="351"/>
      <c r="AG69" s="66"/>
    </row>
    <row r="70" spans="2:33" s="70" customFormat="1" ht="15.75" customHeight="1" thickBot="1" x14ac:dyDescent="0.45">
      <c r="B70" s="330" t="s">
        <v>202</v>
      </c>
      <c r="C70" s="331"/>
      <c r="D70" s="331"/>
      <c r="E70" s="379"/>
      <c r="F70" s="379"/>
      <c r="G70" s="379"/>
      <c r="H70" s="380"/>
      <c r="I70" s="380"/>
      <c r="J70" s="380"/>
      <c r="K70" s="159"/>
      <c r="L70" s="159"/>
      <c r="M70" s="159"/>
      <c r="N70" s="159"/>
      <c r="O70" s="334"/>
      <c r="P70" s="334"/>
      <c r="Q70" s="334"/>
      <c r="R70" s="334"/>
      <c r="S70" s="334"/>
      <c r="T70" s="334"/>
      <c r="U70" s="126"/>
      <c r="V70" s="126"/>
      <c r="W70" s="126"/>
      <c r="X70" s="335"/>
      <c r="AA70" s="351"/>
      <c r="AB70" s="351"/>
      <c r="AC70" s="351"/>
      <c r="AD70" s="351"/>
      <c r="AG70" s="66"/>
    </row>
    <row r="71" spans="2:33" s="70" customFormat="1" ht="15.75" customHeight="1" thickBot="1" x14ac:dyDescent="0.5">
      <c r="B71" s="134" t="s">
        <v>190</v>
      </c>
      <c r="C71" s="66"/>
      <c r="D71" s="66"/>
      <c r="E71" s="336"/>
      <c r="F71" s="337"/>
      <c r="G71" s="337"/>
      <c r="H71" s="337"/>
      <c r="I71" s="337"/>
      <c r="J71" s="338"/>
      <c r="K71" s="339"/>
      <c r="L71" s="339"/>
      <c r="M71" s="339"/>
      <c r="N71" s="339"/>
      <c r="O71" s="339"/>
      <c r="P71" s="339"/>
      <c r="Q71" s="339"/>
      <c r="R71" s="339"/>
      <c r="S71" s="339"/>
      <c r="T71" s="339"/>
      <c r="U71" s="339"/>
      <c r="V71" s="339"/>
      <c r="W71" s="339"/>
      <c r="X71" s="340"/>
      <c r="AA71" s="351"/>
      <c r="AB71" s="351"/>
      <c r="AC71" s="351"/>
      <c r="AD71" s="351"/>
      <c r="AG71" s="66"/>
    </row>
    <row r="72" spans="2:33" s="70" customFormat="1" ht="15.75" customHeight="1" thickBot="1" x14ac:dyDescent="0.5">
      <c r="B72" s="134" t="s">
        <v>191</v>
      </c>
      <c r="C72" s="66"/>
      <c r="D72" s="66"/>
      <c r="E72" s="336"/>
      <c r="F72" s="337"/>
      <c r="G72" s="337"/>
      <c r="H72" s="337"/>
      <c r="I72" s="337"/>
      <c r="J72" s="338"/>
      <c r="K72" s="339" t="s">
        <v>192</v>
      </c>
      <c r="L72" s="339"/>
      <c r="M72" s="339"/>
      <c r="N72" s="339"/>
      <c r="O72" s="339"/>
      <c r="P72" s="339"/>
      <c r="Q72" s="339"/>
      <c r="R72" s="339"/>
      <c r="S72" s="339"/>
      <c r="T72" s="339"/>
      <c r="U72" s="339"/>
      <c r="V72" s="339"/>
      <c r="W72" s="339"/>
      <c r="X72" s="340"/>
      <c r="AA72" s="351"/>
      <c r="AB72" s="351"/>
      <c r="AC72" s="351"/>
      <c r="AD72" s="351"/>
      <c r="AG72" s="66"/>
    </row>
    <row r="73" spans="2:33" s="70" customFormat="1" ht="15.75" customHeight="1" thickBot="1" x14ac:dyDescent="0.45">
      <c r="B73" s="341" t="s">
        <v>193</v>
      </c>
      <c r="C73" s="342"/>
      <c r="E73" s="343" t="s">
        <v>194</v>
      </c>
      <c r="F73" s="343"/>
      <c r="G73" s="344"/>
      <c r="H73" s="345" t="s">
        <v>195</v>
      </c>
      <c r="I73" s="345"/>
      <c r="J73" s="346"/>
      <c r="K73" s="343" t="s">
        <v>194</v>
      </c>
      <c r="L73" s="343"/>
      <c r="M73" s="344"/>
      <c r="N73" s="345" t="s">
        <v>195</v>
      </c>
      <c r="O73" s="345"/>
      <c r="P73" s="347"/>
      <c r="Q73" s="348"/>
      <c r="R73" s="349"/>
      <c r="S73" s="349"/>
      <c r="T73" s="349"/>
      <c r="U73" s="349"/>
      <c r="V73" s="349"/>
      <c r="W73" s="349"/>
      <c r="X73" s="350"/>
      <c r="AA73" s="351"/>
      <c r="AB73" s="351"/>
      <c r="AC73" s="351"/>
      <c r="AD73" s="351"/>
      <c r="AG73" s="66"/>
    </row>
    <row r="74" spans="2:33" s="70" customFormat="1" ht="15.75" customHeight="1" x14ac:dyDescent="0.4">
      <c r="B74" s="352"/>
      <c r="D74" s="353" t="s">
        <v>196</v>
      </c>
      <c r="E74" s="354"/>
      <c r="F74" s="355"/>
      <c r="G74" s="356" t="s">
        <v>132</v>
      </c>
      <c r="H74" s="357"/>
      <c r="I74" s="358"/>
      <c r="J74" s="146" t="s">
        <v>192</v>
      </c>
      <c r="K74" s="354"/>
      <c r="L74" s="355"/>
      <c r="M74" s="356" t="s">
        <v>132</v>
      </c>
      <c r="N74" s="357"/>
      <c r="O74" s="358"/>
      <c r="P74" s="146" t="s">
        <v>192</v>
      </c>
      <c r="Q74" s="348"/>
      <c r="R74" s="349"/>
      <c r="S74" s="349"/>
      <c r="T74" s="349"/>
      <c r="U74" s="349"/>
      <c r="V74" s="349"/>
      <c r="W74" s="349"/>
      <c r="X74" s="350"/>
      <c r="AA74" s="351"/>
      <c r="AB74" s="351"/>
      <c r="AC74" s="351"/>
      <c r="AD74" s="351"/>
      <c r="AG74" s="66"/>
    </row>
    <row r="75" spans="2:33" s="70" customFormat="1" ht="15.75" customHeight="1" x14ac:dyDescent="0.4">
      <c r="B75" s="352"/>
      <c r="D75" s="353" t="s">
        <v>197</v>
      </c>
      <c r="E75" s="359"/>
      <c r="F75" s="360"/>
      <c r="G75" s="356" t="s">
        <v>132</v>
      </c>
      <c r="H75" s="361"/>
      <c r="I75" s="362"/>
      <c r="J75" s="146" t="s">
        <v>192</v>
      </c>
      <c r="K75" s="359"/>
      <c r="L75" s="360"/>
      <c r="M75" s="356" t="s">
        <v>132</v>
      </c>
      <c r="N75" s="361"/>
      <c r="O75" s="362"/>
      <c r="P75" s="146" t="s">
        <v>192</v>
      </c>
      <c r="Q75" s="348"/>
      <c r="R75" s="349"/>
      <c r="S75" s="349"/>
      <c r="T75" s="349"/>
      <c r="U75" s="349"/>
      <c r="V75" s="349"/>
      <c r="W75" s="349"/>
      <c r="X75" s="350"/>
      <c r="AA75" s="351"/>
      <c r="AB75" s="351"/>
      <c r="AC75" s="351"/>
      <c r="AD75" s="351"/>
      <c r="AG75" s="66"/>
    </row>
    <row r="76" spans="2:33" s="70" customFormat="1" ht="15.75" customHeight="1" x14ac:dyDescent="0.4">
      <c r="B76" s="352"/>
      <c r="D76" s="353" t="s">
        <v>198</v>
      </c>
      <c r="E76" s="359"/>
      <c r="F76" s="360"/>
      <c r="G76" s="356" t="s">
        <v>132</v>
      </c>
      <c r="H76" s="361"/>
      <c r="I76" s="362"/>
      <c r="J76" s="146" t="s">
        <v>192</v>
      </c>
      <c r="K76" s="359"/>
      <c r="L76" s="360"/>
      <c r="M76" s="356" t="s">
        <v>132</v>
      </c>
      <c r="N76" s="361"/>
      <c r="O76" s="362"/>
      <c r="P76" s="146" t="s">
        <v>192</v>
      </c>
      <c r="Q76" s="348"/>
      <c r="R76" s="349"/>
      <c r="S76" s="349"/>
      <c r="T76" s="349"/>
      <c r="U76" s="349"/>
      <c r="V76" s="349"/>
      <c r="W76" s="349"/>
      <c r="X76" s="350"/>
      <c r="AA76" s="351"/>
      <c r="AB76" s="351"/>
      <c r="AC76" s="351"/>
      <c r="AD76" s="351"/>
      <c r="AG76" s="66"/>
    </row>
    <row r="77" spans="2:33" s="70" customFormat="1" ht="15.75" customHeight="1" thickBot="1" x14ac:dyDescent="0.45">
      <c r="B77" s="352"/>
      <c r="D77" s="353" t="s">
        <v>199</v>
      </c>
      <c r="E77" s="363"/>
      <c r="F77" s="364"/>
      <c r="G77" s="356" t="s">
        <v>132</v>
      </c>
      <c r="H77" s="365"/>
      <c r="I77" s="366"/>
      <c r="J77" s="146" t="s">
        <v>192</v>
      </c>
      <c r="K77" s="363"/>
      <c r="L77" s="364"/>
      <c r="M77" s="356" t="s">
        <v>132</v>
      </c>
      <c r="N77" s="365"/>
      <c r="O77" s="366"/>
      <c r="P77" s="146" t="s">
        <v>192</v>
      </c>
      <c r="Q77" s="348"/>
      <c r="R77" s="349"/>
      <c r="S77" s="349"/>
      <c r="T77" s="349"/>
      <c r="U77" s="349"/>
      <c r="V77" s="349"/>
      <c r="W77" s="349"/>
      <c r="X77" s="350"/>
      <c r="AA77" s="351"/>
      <c r="AB77" s="351"/>
      <c r="AC77" s="351"/>
      <c r="AD77" s="351"/>
      <c r="AG77" s="66"/>
    </row>
    <row r="78" spans="2:33" s="70" customFormat="1" ht="15.75" customHeight="1" x14ac:dyDescent="0.4">
      <c r="B78" s="352"/>
      <c r="D78" s="353" t="s">
        <v>200</v>
      </c>
      <c r="E78" s="367"/>
      <c r="F78" s="368"/>
      <c r="G78" s="369"/>
      <c r="H78" s="462">
        <f>ROUNDDOWN(E77/6,0)*H77</f>
        <v>0</v>
      </c>
      <c r="I78" s="463"/>
      <c r="J78" s="372" t="s">
        <v>192</v>
      </c>
      <c r="K78" s="373"/>
      <c r="L78" s="374"/>
      <c r="M78" s="375"/>
      <c r="N78" s="462">
        <f>ROUNDDOWN(K77/6,0)*N77</f>
        <v>0</v>
      </c>
      <c r="O78" s="463"/>
      <c r="P78" s="146" t="s">
        <v>192</v>
      </c>
      <c r="Q78" s="348"/>
      <c r="R78" s="349"/>
      <c r="S78" s="349"/>
      <c r="T78" s="349"/>
      <c r="U78" s="349"/>
      <c r="V78" s="349"/>
      <c r="W78" s="349"/>
      <c r="X78" s="350"/>
      <c r="AA78" s="351"/>
      <c r="AB78" s="351"/>
      <c r="AC78" s="351"/>
      <c r="AD78" s="351"/>
      <c r="AG78" s="66"/>
    </row>
    <row r="79" spans="2:33" s="70" customFormat="1" ht="15.75" customHeight="1" x14ac:dyDescent="0.45">
      <c r="B79" s="140" t="s">
        <v>201</v>
      </c>
      <c r="C79" s="381"/>
      <c r="D79" s="382"/>
      <c r="E79" s="348">
        <f>H74+H75+H76+H78+N74+N75+N76+N78</f>
        <v>0</v>
      </c>
      <c r="F79" s="349"/>
      <c r="G79" s="349"/>
      <c r="H79" s="376"/>
      <c r="I79" s="376"/>
      <c r="J79" s="350"/>
      <c r="K79" s="339" t="s">
        <v>192</v>
      </c>
      <c r="L79" s="339"/>
      <c r="M79" s="339"/>
      <c r="N79" s="377"/>
      <c r="O79" s="377"/>
      <c r="P79" s="339"/>
      <c r="Q79" s="377"/>
      <c r="R79" s="377"/>
      <c r="S79" s="377"/>
      <c r="T79" s="377"/>
      <c r="U79" s="377"/>
      <c r="V79" s="377"/>
      <c r="W79" s="377"/>
      <c r="X79" s="378"/>
      <c r="AA79" s="351"/>
      <c r="AB79" s="351"/>
      <c r="AC79" s="351"/>
      <c r="AD79" s="351"/>
      <c r="AG79" s="66"/>
    </row>
    <row r="80" spans="2:33" x14ac:dyDescent="0.45">
      <c r="B80" s="66" t="s">
        <v>203</v>
      </c>
      <c r="AG80" s="66" t="s">
        <v>239</v>
      </c>
    </row>
    <row r="81" spans="33:33" x14ac:dyDescent="0.45">
      <c r="AG81" s="66" t="s">
        <v>204</v>
      </c>
    </row>
    <row r="82" spans="33:33" x14ac:dyDescent="0.45">
      <c r="AG82" s="66" t="s">
        <v>205</v>
      </c>
    </row>
  </sheetData>
  <sheetProtection algorithmName="SHA-512" hashValue="jqxU88uxAhUb4v8Ab7y72G9b0nkNywxZfmHONFo8BIxOjmG+iAIQOiABq5gsJokHEcLXA7Fa/gZ8jt8sO2yBLQ==" saltValue="uLgCjc+NwtXY4g52pSJoCg==" spinCount="100000" sheet="1" objects="1" scenarios="1"/>
  <mergeCells count="179">
    <mergeCell ref="E78:G78"/>
    <mergeCell ref="H78:I78"/>
    <mergeCell ref="K78:M78"/>
    <mergeCell ref="N78:O78"/>
    <mergeCell ref="Q78:X78"/>
    <mergeCell ref="E79:J79"/>
    <mergeCell ref="K79:X79"/>
    <mergeCell ref="E76:F76"/>
    <mergeCell ref="H76:I76"/>
    <mergeCell ref="K76:L76"/>
    <mergeCell ref="N76:O76"/>
    <mergeCell ref="Q76:X76"/>
    <mergeCell ref="E77:F77"/>
    <mergeCell ref="H77:I77"/>
    <mergeCell ref="K77:L77"/>
    <mergeCell ref="N77:O77"/>
    <mergeCell ref="Q77:X77"/>
    <mergeCell ref="E74:F74"/>
    <mergeCell ref="H74:I74"/>
    <mergeCell ref="K74:L74"/>
    <mergeCell ref="N74:O74"/>
    <mergeCell ref="Q74:X74"/>
    <mergeCell ref="E75:F75"/>
    <mergeCell ref="H75:I75"/>
    <mergeCell ref="K75:L75"/>
    <mergeCell ref="N75:O75"/>
    <mergeCell ref="Q75:X75"/>
    <mergeCell ref="E72:J72"/>
    <mergeCell ref="K72:X72"/>
    <mergeCell ref="B73:C73"/>
    <mergeCell ref="E73:G73"/>
    <mergeCell ref="H73:J73"/>
    <mergeCell ref="K73:M73"/>
    <mergeCell ref="N73:P73"/>
    <mergeCell ref="Q73:X73"/>
    <mergeCell ref="E70:G70"/>
    <mergeCell ref="H70:J70"/>
    <mergeCell ref="K70:L70"/>
    <mergeCell ref="M70:N70"/>
    <mergeCell ref="O70:T70"/>
    <mergeCell ref="E71:J71"/>
    <mergeCell ref="K71:X71"/>
    <mergeCell ref="E68:G68"/>
    <mergeCell ref="H68:I68"/>
    <mergeCell ref="K68:M68"/>
    <mergeCell ref="N68:O68"/>
    <mergeCell ref="Q68:X68"/>
    <mergeCell ref="E69:J69"/>
    <mergeCell ref="K69:X69"/>
    <mergeCell ref="E66:F66"/>
    <mergeCell ref="H66:I66"/>
    <mergeCell ref="K66:L66"/>
    <mergeCell ref="N66:O66"/>
    <mergeCell ref="Q66:X66"/>
    <mergeCell ref="E67:F67"/>
    <mergeCell ref="H67:I67"/>
    <mergeCell ref="K67:L67"/>
    <mergeCell ref="N67:O67"/>
    <mergeCell ref="Q67:X67"/>
    <mergeCell ref="E64:F64"/>
    <mergeCell ref="H64:I64"/>
    <mergeCell ref="K64:L64"/>
    <mergeCell ref="N64:O64"/>
    <mergeCell ref="Q64:X64"/>
    <mergeCell ref="E65:F65"/>
    <mergeCell ref="H65:I65"/>
    <mergeCell ref="K65:L65"/>
    <mergeCell ref="N65:O65"/>
    <mergeCell ref="Q65:X65"/>
    <mergeCell ref="E61:J61"/>
    <mergeCell ref="K61:X61"/>
    <mergeCell ref="E62:J62"/>
    <mergeCell ref="K62:X62"/>
    <mergeCell ref="B63:C63"/>
    <mergeCell ref="E63:G63"/>
    <mergeCell ref="H63:J63"/>
    <mergeCell ref="K63:M63"/>
    <mergeCell ref="N63:P63"/>
    <mergeCell ref="Q63:X63"/>
    <mergeCell ref="E57:X57"/>
    <mergeCell ref="E60:G60"/>
    <mergeCell ref="H60:J60"/>
    <mergeCell ref="K60:L60"/>
    <mergeCell ref="M60:N60"/>
    <mergeCell ref="O60:T60"/>
    <mergeCell ref="B51:D51"/>
    <mergeCell ref="E51:I51"/>
    <mergeCell ref="E52:I52"/>
    <mergeCell ref="E53:X53"/>
    <mergeCell ref="E55:I55"/>
    <mergeCell ref="E56:I56"/>
    <mergeCell ref="K45:O45"/>
    <mergeCell ref="K46:O46"/>
    <mergeCell ref="H47:J47"/>
    <mergeCell ref="K47:O47"/>
    <mergeCell ref="B48:E48"/>
    <mergeCell ref="K48:O48"/>
    <mergeCell ref="B42:G42"/>
    <mergeCell ref="K42:O42"/>
    <mergeCell ref="B43:G43"/>
    <mergeCell ref="K43:O43"/>
    <mergeCell ref="B44:E44"/>
    <mergeCell ref="K44:O44"/>
    <mergeCell ref="K36:O36"/>
    <mergeCell ref="B39:G39"/>
    <mergeCell ref="K39:O39"/>
    <mergeCell ref="B40:G40"/>
    <mergeCell ref="K40:O40"/>
    <mergeCell ref="B41:G41"/>
    <mergeCell ref="K41:O41"/>
    <mergeCell ref="B34:J34"/>
    <mergeCell ref="K34:O35"/>
    <mergeCell ref="P34:Q35"/>
    <mergeCell ref="R34:T34"/>
    <mergeCell ref="U34:W34"/>
    <mergeCell ref="B35:J35"/>
    <mergeCell ref="R35:T35"/>
    <mergeCell ref="U35:W35"/>
    <mergeCell ref="K31:O31"/>
    <mergeCell ref="B32:J32"/>
    <mergeCell ref="K32:O33"/>
    <mergeCell ref="P32:Q33"/>
    <mergeCell ref="R32:T32"/>
    <mergeCell ref="U32:W32"/>
    <mergeCell ref="B33:J33"/>
    <mergeCell ref="R33:T33"/>
    <mergeCell ref="U33:W33"/>
    <mergeCell ref="E26:I26"/>
    <mergeCell ref="K26:O26"/>
    <mergeCell ref="K27:O27"/>
    <mergeCell ref="K28:O28"/>
    <mergeCell ref="K29:O29"/>
    <mergeCell ref="K30:O30"/>
    <mergeCell ref="E23:I23"/>
    <mergeCell ref="K23:O23"/>
    <mergeCell ref="E24:I24"/>
    <mergeCell ref="K24:O24"/>
    <mergeCell ref="E25:I25"/>
    <mergeCell ref="K25:O25"/>
    <mergeCell ref="E20:I20"/>
    <mergeCell ref="K20:O20"/>
    <mergeCell ref="Q20:V20"/>
    <mergeCell ref="E21:I21"/>
    <mergeCell ref="K21:O21"/>
    <mergeCell ref="E22:I22"/>
    <mergeCell ref="K22:O22"/>
    <mergeCell ref="AA15:AE15"/>
    <mergeCell ref="E18:I18"/>
    <mergeCell ref="K18:O18"/>
    <mergeCell ref="E19:I19"/>
    <mergeCell ref="K19:O19"/>
    <mergeCell ref="Q19:V19"/>
    <mergeCell ref="J13:M13"/>
    <mergeCell ref="N13:P13"/>
    <mergeCell ref="Q13:R13"/>
    <mergeCell ref="E14:G14"/>
    <mergeCell ref="H14:I14"/>
    <mergeCell ref="E15:G15"/>
    <mergeCell ref="H15:I15"/>
    <mergeCell ref="E9:G9"/>
    <mergeCell ref="H9:I9"/>
    <mergeCell ref="B12:D12"/>
    <mergeCell ref="E12:I12"/>
    <mergeCell ref="E13:G13"/>
    <mergeCell ref="H13:I13"/>
    <mergeCell ref="E6:G6"/>
    <mergeCell ref="H6:I6"/>
    <mergeCell ref="E7:G7"/>
    <mergeCell ref="H7:I7"/>
    <mergeCell ref="E8:G8"/>
    <mergeCell ref="H8:I8"/>
    <mergeCell ref="S2:X2"/>
    <mergeCell ref="B4:D4"/>
    <mergeCell ref="E4:I4"/>
    <mergeCell ref="E5:G5"/>
    <mergeCell ref="H5:I5"/>
    <mergeCell ref="J5:M5"/>
    <mergeCell ref="N5:P5"/>
    <mergeCell ref="Q5:R5"/>
  </mergeCells>
  <phoneticPr fontId="2"/>
  <conditionalFormatting sqref="E12">
    <cfRule type="expression" dxfId="36" priority="26">
      <formula>$AS$1=#REF!</formula>
    </cfRule>
  </conditionalFormatting>
  <conditionalFormatting sqref="E18 E19:I19 R28:R30 R32:R36">
    <cfRule type="expression" dxfId="35" priority="19">
      <formula>#REF!&lt;&gt;#REF!</formula>
    </cfRule>
  </conditionalFormatting>
  <conditionalFormatting sqref="E20:E26">
    <cfRule type="expression" dxfId="34" priority="18">
      <formula>#REF!&lt;&gt;#REF!</formula>
    </cfRule>
  </conditionalFormatting>
  <conditionalFormatting sqref="E51 E52:I52 E55:I56">
    <cfRule type="expression" dxfId="33" priority="23">
      <formula>#REF!&lt;&gt;#REF!</formula>
    </cfRule>
  </conditionalFormatting>
  <conditionalFormatting sqref="E53">
    <cfRule type="expression" dxfId="32" priority="22">
      <formula>#REF!="有"</formula>
    </cfRule>
  </conditionalFormatting>
  <conditionalFormatting sqref="E57">
    <cfRule type="expression" dxfId="31" priority="21">
      <formula>#REF!="有"</formula>
    </cfRule>
  </conditionalFormatting>
  <conditionalFormatting sqref="E14:G15">
    <cfRule type="expression" dxfId="30" priority="25">
      <formula>$E$12=$AI$13</formula>
    </cfRule>
  </conditionalFormatting>
  <conditionalFormatting sqref="E4:I4 N5:P5 E5:G9 E13:G13">
    <cfRule type="expression" dxfId="29" priority="28">
      <formula>#REF!&lt;&gt;$AA$3</formula>
    </cfRule>
  </conditionalFormatting>
  <conditionalFormatting sqref="E12:I12 U11:X11 N13:P13 E13:G15">
    <cfRule type="expression" dxfId="28" priority="27">
      <formula>$AA$15&lt;&gt;$AA$11</formula>
    </cfRule>
  </conditionalFormatting>
  <conditionalFormatting sqref="G44:G48">
    <cfRule type="expression" dxfId="27" priority="15">
      <formula>#REF!&lt;&gt;#REF!</formula>
    </cfRule>
  </conditionalFormatting>
  <conditionalFormatting sqref="H60">
    <cfRule type="expression" dxfId="26" priority="11">
      <formula>#REF!&lt;&gt;#REF!</formula>
    </cfRule>
  </conditionalFormatting>
  <conditionalFormatting sqref="H63:H68">
    <cfRule type="expression" dxfId="25" priority="8">
      <formula>#REF!&lt;&gt;#REF!</formula>
    </cfRule>
  </conditionalFormatting>
  <conditionalFormatting sqref="H70">
    <cfRule type="expression" dxfId="24" priority="10">
      <formula>#REF!&lt;&gt;#REF!</formula>
    </cfRule>
  </conditionalFormatting>
  <conditionalFormatting sqref="H73:H78">
    <cfRule type="expression" dxfId="23" priority="2">
      <formula>#REF!&lt;&gt;#REF!</formula>
    </cfRule>
  </conditionalFormatting>
  <conditionalFormatting sqref="K18">
    <cfRule type="expression" dxfId="22" priority="17">
      <formula>#REF!&lt;&gt;#REF!</formula>
    </cfRule>
  </conditionalFormatting>
  <conditionalFormatting sqref="K20:K26">
    <cfRule type="expression" dxfId="21" priority="12">
      <formula>#REF!&lt;&gt;#REF!</formula>
    </cfRule>
  </conditionalFormatting>
  <conditionalFormatting sqref="K28">
    <cfRule type="expression" dxfId="20" priority="16">
      <formula>#REF!&lt;&gt;#REF!</formula>
    </cfRule>
  </conditionalFormatting>
  <conditionalFormatting sqref="K39">
    <cfRule type="expression" dxfId="19" priority="9">
      <formula>#REF!&lt;&gt;#REF!</formula>
    </cfRule>
  </conditionalFormatting>
  <conditionalFormatting sqref="K19:O19">
    <cfRule type="expression" dxfId="18" priority="13">
      <formula>#REF!&lt;&gt;#REF!</formula>
    </cfRule>
  </conditionalFormatting>
  <conditionalFormatting sqref="N63:N68">
    <cfRule type="expression" dxfId="17" priority="3">
      <formula>#REF!&lt;&gt;#REF!</formula>
    </cfRule>
  </conditionalFormatting>
  <conditionalFormatting sqref="N73:N78">
    <cfRule type="expression" dxfId="16" priority="1">
      <formula>#REF!&lt;&gt;#REF!</formula>
    </cfRule>
  </conditionalFormatting>
  <conditionalFormatting sqref="P28">
    <cfRule type="expression" dxfId="15" priority="5">
      <formula>#REF!&lt;&gt;#REF!</formula>
    </cfRule>
  </conditionalFormatting>
  <conditionalFormatting sqref="P21:R22 Q23:R23 P24:R24 Q25:R27 P37:R37">
    <cfRule type="expression" dxfId="14" priority="30">
      <formula>#REF!&lt;&gt;#REF!</formula>
    </cfRule>
  </conditionalFormatting>
  <conditionalFormatting sqref="Q20">
    <cfRule type="expression" dxfId="13" priority="7">
      <formula>#REF!&lt;&gt;#REF!</formula>
    </cfRule>
  </conditionalFormatting>
  <conditionalFormatting sqref="Q28:Q31 Q36">
    <cfRule type="expression" dxfId="12" priority="6">
      <formula>#REF!&lt;&gt;#REF!</formula>
    </cfRule>
  </conditionalFormatting>
  <conditionalFormatting sqref="U32:U35">
    <cfRule type="expression" dxfId="11" priority="4">
      <formula>#REF!&lt;&gt;#REF!</formula>
    </cfRule>
  </conditionalFormatting>
  <conditionalFormatting sqref="U3:X3">
    <cfRule type="expression" dxfId="10" priority="29">
      <formula>#REF!&lt;&gt;$AA$3</formula>
    </cfRule>
  </conditionalFormatting>
  <conditionalFormatting sqref="U17:X17">
    <cfRule type="expression" dxfId="9" priority="20">
      <formula>#REF!&lt;&gt;#REF!</formula>
    </cfRule>
  </conditionalFormatting>
  <conditionalFormatting sqref="U50:X50">
    <cfRule type="expression" dxfId="8" priority="24">
      <formula>#REF!&lt;&gt;#REF!</formula>
    </cfRule>
  </conditionalFormatting>
  <conditionalFormatting sqref="W59:X59">
    <cfRule type="expression" dxfId="7" priority="14">
      <formula>#REF!&lt;&gt;#REF!</formula>
    </cfRule>
  </conditionalFormatting>
  <dataValidations count="11">
    <dataValidation type="list" allowBlank="1" showInputMessage="1" showErrorMessage="1" sqref="E55:I55" xr:uid="{4BCBAB3D-6F9E-430F-A850-8BD92B1B97B3}">
      <formula1>"　,受入する,受入しない"</formula1>
    </dataValidation>
    <dataValidation type="list" allowBlank="1" showInputMessage="1" showErrorMessage="1" sqref="E51:I51" xr:uid="{3B1C36E1-A499-4FBD-B2AB-458339C4CC2C}">
      <formula1>"　,新規導入する,新規導入しない"</formula1>
    </dataValidation>
    <dataValidation type="list" allowBlank="1" showInputMessage="1" showErrorMessage="1" sqref="E56:I56 E52:I52" xr:uid="{E0AB2185-4B82-47A1-AA4F-38D612DB7DD9}">
      <formula1>"　,エリア内,エリア外"</formula1>
    </dataValidation>
    <dataValidation type="list" allowBlank="1" showInputMessage="1" showErrorMessage="1" sqref="E12:I12 E4:I4" xr:uid="{B3DE09E9-4B38-4A0A-8967-7B28F8D89838}">
      <formula1>$AI$3:$AI$5</formula1>
    </dataValidation>
    <dataValidation type="list" allowBlank="1" showInputMessage="1" showErrorMessage="1" sqref="AA15:AE15" xr:uid="{3765F76D-28A1-48CD-919B-9563B0D344E2}">
      <formula1>$AA$11:$AA$13</formula1>
    </dataValidation>
    <dataValidation type="list" allowBlank="1" showInputMessage="1" showErrorMessage="1" sqref="S2:X2" xr:uid="{83119C58-6F8D-4037-94C0-651357E508F2}">
      <formula1>"　,事務所等,ホテル等,病院等,百貨店等,学校等,飲食店等,集会所等,工場等,その他"</formula1>
    </dataValidation>
    <dataValidation type="list" allowBlank="1" showInputMessage="1" showErrorMessage="1" sqref="K28:O28 K39" xr:uid="{71E38A76-5498-4EE4-B3EE-A6F0AD9653A9}">
      <formula1>"　,評価基準,誘導水準"</formula1>
    </dataValidation>
    <dataValidation type="list" allowBlank="1" showInputMessage="1" showErrorMessage="1" sqref="AA63:AD79" xr:uid="{CA05FC99-F6DA-4479-950E-258A721CB360}">
      <formula1>#REF!</formula1>
    </dataValidation>
    <dataValidation type="list" allowBlank="1" showInputMessage="1" showErrorMessage="1" sqref="E71:J71 E61:J61" xr:uid="{0FC7E0D3-E2B7-4F3A-95DD-B69A0648CB25}">
      <formula1>"　,評価基準,誘導水準,適用基準なし"</formula1>
    </dataValidation>
    <dataValidation type="list" allowBlank="1" showInputMessage="1" showErrorMessage="1" sqref="U34:W34 U32:W32" xr:uid="{1EFE809E-0299-4D23-B275-F1334E59FF86}">
      <formula1>"　,満たす,満たさない"</formula1>
    </dataValidation>
    <dataValidation type="list" allowBlank="1" showInputMessage="1" showErrorMessage="1" sqref="U35:W35 U33:W33" xr:uid="{F3A69C13-0008-4C80-A588-BF8603E0FF45}">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89" fitToHeight="0" orientation="portrait" r:id="rId1"/>
  <headerFooter>
    <oddFooter>&amp;L2025年度版</oddFooter>
  </headerFooter>
  <rowBreaks count="1" manualBreakCount="1">
    <brk id="49"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F4F5-5AF9-4DC9-A365-35097AF9C3C1}">
  <sheetPr>
    <tabColor rgb="FF92D050"/>
    <pageSetUpPr fitToPage="1"/>
  </sheetPr>
  <dimension ref="A1:AW42"/>
  <sheetViews>
    <sheetView showGridLines="0" view="pageBreakPreview" zoomScale="70" zoomScaleNormal="100" zoomScaleSheetLayoutView="70" workbookViewId="0">
      <selection activeCell="BO66" sqref="BO66"/>
    </sheetView>
  </sheetViews>
  <sheetFormatPr defaultColWidth="8.59765625" defaultRowHeight="15" x14ac:dyDescent="0.4"/>
  <cols>
    <col min="1" max="1" width="2" style="57" customWidth="1"/>
    <col min="2" max="2" width="6" style="57" customWidth="1"/>
    <col min="3" max="3" width="12" style="383" customWidth="1"/>
    <col min="4" max="5" width="11.09765625" style="383" customWidth="1"/>
    <col min="6" max="21" width="3.19921875" style="383" customWidth="1"/>
    <col min="22" max="22" width="0.59765625" style="57" customWidth="1"/>
    <col min="23" max="23" width="1.09765625" style="57" customWidth="1"/>
    <col min="24" max="24" width="3.69921875" style="57" hidden="1" customWidth="1"/>
    <col min="25" max="25" width="8.59765625" style="57" hidden="1" customWidth="1"/>
    <col min="26" max="46" width="3.59765625" style="57" hidden="1" customWidth="1"/>
    <col min="47" max="47" width="8.59765625" style="57" hidden="1" customWidth="1"/>
    <col min="48" max="69" width="3.59765625" style="57" customWidth="1"/>
    <col min="70" max="16384" width="8.59765625" style="57"/>
  </cols>
  <sheetData>
    <row r="1" spans="1:49" ht="15.75" customHeight="1" x14ac:dyDescent="0.4">
      <c r="A1" s="62"/>
      <c r="B1" s="62" t="s">
        <v>240</v>
      </c>
      <c r="C1" s="66"/>
      <c r="D1" s="66"/>
      <c r="E1" s="66"/>
      <c r="F1" s="66"/>
      <c r="G1" s="66"/>
      <c r="H1" s="66"/>
      <c r="I1" s="66"/>
      <c r="J1" s="66"/>
      <c r="K1" s="66"/>
      <c r="L1" s="66"/>
      <c r="M1" s="265"/>
      <c r="N1" s="66"/>
      <c r="O1" s="57"/>
      <c r="P1" s="57"/>
      <c r="Q1" s="57"/>
      <c r="R1" s="57"/>
      <c r="S1" s="57"/>
      <c r="T1" s="57"/>
      <c r="U1" s="57"/>
      <c r="AU1" s="57">
        <v>1</v>
      </c>
    </row>
    <row r="2" spans="1:49" ht="15.75" customHeight="1" thickBot="1" x14ac:dyDescent="0.45">
      <c r="B2" s="266" t="s">
        <v>241</v>
      </c>
      <c r="C2" s="267"/>
      <c r="D2" s="267"/>
      <c r="E2" s="267"/>
      <c r="F2" s="267"/>
      <c r="G2" s="267"/>
      <c r="H2" s="267"/>
      <c r="I2" s="267"/>
      <c r="J2" s="267"/>
      <c r="K2" s="267"/>
      <c r="L2" s="267"/>
      <c r="M2" s="267"/>
      <c r="N2" s="267"/>
      <c r="O2" s="267"/>
      <c r="P2" s="267"/>
      <c r="Q2" s="267"/>
      <c r="R2" s="267"/>
      <c r="S2" s="267"/>
      <c r="T2" s="268"/>
      <c r="U2" s="464"/>
      <c r="AU2" s="57">
        <v>1</v>
      </c>
    </row>
    <row r="3" spans="1:49" ht="15.75" customHeight="1" thickBot="1" x14ac:dyDescent="0.45">
      <c r="B3" s="465" t="s">
        <v>242</v>
      </c>
      <c r="C3" s="465"/>
      <c r="D3" s="466"/>
      <c r="E3" s="467"/>
      <c r="F3" s="468"/>
      <c r="G3" s="468"/>
      <c r="H3" s="468"/>
      <c r="I3" s="468"/>
      <c r="J3" s="468"/>
      <c r="K3" s="468"/>
      <c r="L3" s="468"/>
      <c r="M3" s="468"/>
      <c r="N3" s="468"/>
      <c r="O3" s="468"/>
      <c r="P3" s="468"/>
      <c r="Q3" s="468"/>
      <c r="R3" s="468"/>
      <c r="S3" s="468"/>
      <c r="T3" s="469"/>
      <c r="U3" s="111"/>
      <c r="X3" s="265" t="s">
        <v>243</v>
      </c>
      <c r="Y3" s="66" t="s">
        <v>244</v>
      </c>
      <c r="AT3" s="57">
        <v>1</v>
      </c>
    </row>
    <row r="4" spans="1:49" ht="19.95" customHeight="1" x14ac:dyDescent="0.4">
      <c r="B4" s="343" t="s">
        <v>245</v>
      </c>
      <c r="C4" s="470" t="s">
        <v>246</v>
      </c>
      <c r="D4" s="470"/>
      <c r="E4" s="471"/>
      <c r="F4" s="471"/>
      <c r="G4" s="471"/>
      <c r="H4" s="471"/>
      <c r="I4" s="471"/>
      <c r="J4" s="471"/>
      <c r="K4" s="471"/>
      <c r="L4" s="471"/>
      <c r="M4" s="471"/>
      <c r="N4" s="471"/>
      <c r="O4" s="471"/>
      <c r="P4" s="471"/>
      <c r="Q4" s="471"/>
      <c r="R4" s="471"/>
      <c r="S4" s="472"/>
      <c r="T4" s="473"/>
      <c r="U4" s="464"/>
    </row>
    <row r="5" spans="1:49" ht="30" customHeight="1" thickBot="1" x14ac:dyDescent="0.45">
      <c r="B5" s="474"/>
      <c r="C5" s="470"/>
      <c r="D5" s="470"/>
      <c r="E5" s="470"/>
      <c r="F5" s="470"/>
      <c r="G5" s="470"/>
      <c r="H5" s="470"/>
      <c r="I5" s="470"/>
      <c r="J5" s="470"/>
      <c r="K5" s="470"/>
      <c r="L5" s="470"/>
      <c r="M5" s="470"/>
      <c r="N5" s="470"/>
      <c r="O5" s="470"/>
      <c r="P5" s="470"/>
      <c r="Q5" s="470"/>
      <c r="R5" s="470"/>
      <c r="S5" s="475"/>
      <c r="T5" s="476"/>
      <c r="U5" s="464"/>
      <c r="AW5" s="66"/>
    </row>
    <row r="6" spans="1:49" ht="19.95" customHeight="1" x14ac:dyDescent="0.4">
      <c r="B6" s="477"/>
      <c r="C6" s="478" t="s">
        <v>247</v>
      </c>
      <c r="D6" s="478"/>
      <c r="E6" s="471" t="s">
        <v>248</v>
      </c>
      <c r="F6" s="471"/>
      <c r="G6" s="471"/>
      <c r="H6" s="471"/>
      <c r="I6" s="471"/>
      <c r="J6" s="471"/>
      <c r="K6" s="471"/>
      <c r="L6" s="471"/>
      <c r="M6" s="471"/>
      <c r="N6" s="471"/>
      <c r="O6" s="471"/>
      <c r="P6" s="471"/>
      <c r="Q6" s="471"/>
      <c r="R6" s="471"/>
      <c r="S6" s="472"/>
      <c r="T6" s="473"/>
      <c r="U6" s="111"/>
      <c r="Y6" s="265" t="s">
        <v>243</v>
      </c>
      <c r="Z6" s="66" t="s">
        <v>244</v>
      </c>
      <c r="AA6" s="66"/>
      <c r="AB6" s="265"/>
      <c r="AC6" s="265"/>
      <c r="AD6" s="265"/>
      <c r="AE6" s="265"/>
      <c r="AF6" s="265"/>
      <c r="AG6" s="111"/>
      <c r="AH6" s="111"/>
      <c r="AI6" s="111"/>
      <c r="AJ6" s="111"/>
      <c r="AK6" s="111"/>
      <c r="AL6" s="111"/>
      <c r="AM6" s="111"/>
      <c r="AN6" s="111"/>
      <c r="AO6" s="111"/>
      <c r="AP6" s="111"/>
      <c r="AQ6" s="111"/>
      <c r="AR6" s="111"/>
      <c r="AU6" s="57">
        <v>1</v>
      </c>
    </row>
    <row r="7" spans="1:49" ht="30" customHeight="1" thickBot="1" x14ac:dyDescent="0.45">
      <c r="B7" s="479" t="s">
        <v>249</v>
      </c>
      <c r="C7" s="480"/>
      <c r="D7" s="480"/>
      <c r="E7" s="481"/>
      <c r="F7" s="481"/>
      <c r="G7" s="481"/>
      <c r="H7" s="481"/>
      <c r="I7" s="481"/>
      <c r="J7" s="481"/>
      <c r="K7" s="481"/>
      <c r="L7" s="481"/>
      <c r="M7" s="481"/>
      <c r="N7" s="481"/>
      <c r="O7" s="481"/>
      <c r="P7" s="481"/>
      <c r="Q7" s="481"/>
      <c r="R7" s="481"/>
      <c r="S7" s="482"/>
      <c r="T7" s="476"/>
      <c r="U7" s="111"/>
      <c r="Y7" s="265"/>
      <c r="Z7" s="66"/>
      <c r="AA7" s="66"/>
      <c r="AB7" s="265"/>
      <c r="AC7" s="265"/>
      <c r="AD7" s="265"/>
      <c r="AE7" s="265"/>
      <c r="AF7" s="265"/>
      <c r="AG7" s="111"/>
      <c r="AH7" s="111"/>
      <c r="AI7" s="111"/>
      <c r="AJ7" s="111"/>
      <c r="AK7" s="111"/>
      <c r="AL7" s="111"/>
      <c r="AM7" s="111"/>
      <c r="AN7" s="111"/>
      <c r="AO7" s="111"/>
      <c r="AP7" s="111"/>
      <c r="AQ7" s="111"/>
      <c r="AR7" s="111"/>
      <c r="AW7" s="66"/>
    </row>
    <row r="8" spans="1:49" ht="62.4" customHeight="1" thickBot="1" x14ac:dyDescent="0.5">
      <c r="B8" s="483"/>
      <c r="C8" s="480"/>
      <c r="D8" s="480"/>
      <c r="E8" s="484" t="s">
        <v>250</v>
      </c>
      <c r="F8" s="484"/>
      <c r="G8" s="484"/>
      <c r="H8" s="484"/>
      <c r="I8" s="484"/>
      <c r="J8" s="484"/>
      <c r="K8" s="484"/>
      <c r="L8" s="484"/>
      <c r="M8" s="484"/>
      <c r="N8" s="484"/>
      <c r="O8" s="484"/>
      <c r="P8" s="484"/>
      <c r="Q8" s="484"/>
      <c r="R8" s="484"/>
      <c r="S8" s="485"/>
      <c r="T8" s="486"/>
      <c r="U8" s="399"/>
      <c r="X8" s="99"/>
      <c r="Y8" s="487" t="s">
        <v>251</v>
      </c>
      <c r="Z8" s="487"/>
      <c r="AA8" s="487"/>
      <c r="AB8" s="487"/>
      <c r="AC8" s="487"/>
      <c r="AD8" s="487"/>
      <c r="AE8" s="265"/>
      <c r="AF8" s="265"/>
      <c r="AG8" s="265"/>
      <c r="AH8" s="111"/>
      <c r="AI8" s="111"/>
      <c r="AJ8" s="111"/>
      <c r="AK8" s="111"/>
      <c r="AL8" s="111"/>
      <c r="AM8" s="111"/>
      <c r="AN8" s="111"/>
      <c r="AO8" s="111"/>
      <c r="AP8" s="111"/>
      <c r="AQ8" s="111"/>
      <c r="AR8" s="111"/>
      <c r="AS8" s="111"/>
      <c r="AW8" s="66"/>
    </row>
    <row r="9" spans="1:49" ht="49.95" customHeight="1" thickBot="1" x14ac:dyDescent="0.5">
      <c r="B9" s="483"/>
      <c r="C9" s="480"/>
      <c r="D9" s="480"/>
      <c r="E9" s="471" t="s">
        <v>252</v>
      </c>
      <c r="F9" s="471"/>
      <c r="G9" s="471"/>
      <c r="H9" s="471"/>
      <c r="I9" s="471"/>
      <c r="J9" s="471"/>
      <c r="K9" s="471"/>
      <c r="L9" s="471"/>
      <c r="M9" s="471"/>
      <c r="N9" s="471"/>
      <c r="O9" s="471"/>
      <c r="P9" s="471"/>
      <c r="Q9" s="471"/>
      <c r="R9" s="471"/>
      <c r="S9" s="472"/>
      <c r="T9" s="486"/>
      <c r="U9" s="399"/>
      <c r="X9" s="99"/>
      <c r="Y9" s="487" t="s">
        <v>253</v>
      </c>
      <c r="Z9" s="487"/>
      <c r="AA9" s="487"/>
      <c r="AB9" s="487"/>
      <c r="AC9" s="487"/>
      <c r="AD9" s="487"/>
      <c r="AE9" s="265"/>
      <c r="AF9" s="265"/>
      <c r="AG9" s="265"/>
      <c r="AH9" s="111"/>
      <c r="AI9" s="111"/>
      <c r="AJ9" s="111"/>
      <c r="AK9" s="111"/>
      <c r="AL9" s="111"/>
      <c r="AM9" s="111"/>
      <c r="AN9" s="111"/>
      <c r="AO9" s="111"/>
      <c r="AP9" s="111"/>
      <c r="AQ9" s="111"/>
      <c r="AR9" s="111"/>
      <c r="AS9" s="111"/>
      <c r="AW9" s="66"/>
    </row>
    <row r="10" spans="1:49" ht="61.2" customHeight="1" thickBot="1" x14ac:dyDescent="0.5">
      <c r="B10" s="483"/>
      <c r="C10" s="480" t="s">
        <v>254</v>
      </c>
      <c r="D10" s="480"/>
      <c r="E10" s="481" t="s">
        <v>255</v>
      </c>
      <c r="F10" s="481"/>
      <c r="G10" s="481"/>
      <c r="H10" s="481"/>
      <c r="I10" s="481"/>
      <c r="J10" s="481"/>
      <c r="K10" s="481"/>
      <c r="L10" s="481"/>
      <c r="M10" s="481"/>
      <c r="N10" s="481"/>
      <c r="O10" s="481"/>
      <c r="P10" s="481"/>
      <c r="Q10" s="481"/>
      <c r="R10" s="481"/>
      <c r="S10" s="482"/>
      <c r="T10" s="65"/>
      <c r="U10" s="399"/>
      <c r="X10" s="99"/>
      <c r="Y10" s="487" t="s">
        <v>251</v>
      </c>
      <c r="Z10" s="487"/>
      <c r="AA10" s="487"/>
      <c r="AB10" s="487"/>
      <c r="AC10" s="487"/>
      <c r="AD10" s="487"/>
      <c r="AE10" s="265"/>
      <c r="AF10" s="265"/>
      <c r="AG10" s="265"/>
      <c r="AH10" s="111"/>
      <c r="AI10" s="111"/>
      <c r="AJ10" s="111"/>
      <c r="AK10" s="111"/>
      <c r="AL10" s="111"/>
      <c r="AM10" s="111"/>
      <c r="AN10" s="111"/>
      <c r="AO10" s="111"/>
      <c r="AP10" s="111"/>
      <c r="AQ10" s="111"/>
      <c r="AR10" s="111"/>
      <c r="AS10" s="111"/>
      <c r="AW10" s="66"/>
    </row>
    <row r="11" spans="1:49" ht="49.95" customHeight="1" thickBot="1" x14ac:dyDescent="0.5">
      <c r="B11" s="483"/>
      <c r="C11" s="480"/>
      <c r="D11" s="480"/>
      <c r="E11" s="484" t="s">
        <v>256</v>
      </c>
      <c r="F11" s="484"/>
      <c r="G11" s="484"/>
      <c r="H11" s="484"/>
      <c r="I11" s="484"/>
      <c r="J11" s="484"/>
      <c r="K11" s="484"/>
      <c r="L11" s="484"/>
      <c r="M11" s="484"/>
      <c r="N11" s="484"/>
      <c r="O11" s="484"/>
      <c r="P11" s="484"/>
      <c r="Q11" s="484"/>
      <c r="R11" s="484"/>
      <c r="S11" s="485"/>
      <c r="T11" s="486"/>
      <c r="U11" s="399"/>
      <c r="X11" s="99"/>
      <c r="Y11" s="487" t="s">
        <v>253</v>
      </c>
      <c r="Z11" s="487"/>
      <c r="AA11" s="487"/>
      <c r="AB11" s="487"/>
      <c r="AC11" s="487"/>
      <c r="AD11" s="487"/>
      <c r="AE11" s="265"/>
      <c r="AF11" s="265"/>
      <c r="AG11" s="265"/>
      <c r="AH11" s="111"/>
      <c r="AI11" s="111"/>
      <c r="AJ11" s="111"/>
      <c r="AK11" s="111"/>
      <c r="AL11" s="111"/>
      <c r="AM11" s="111"/>
      <c r="AN11" s="111"/>
      <c r="AO11" s="111"/>
      <c r="AP11" s="111"/>
      <c r="AQ11" s="111"/>
      <c r="AR11" s="111"/>
      <c r="AS11" s="111"/>
      <c r="AW11" s="66"/>
    </row>
    <row r="12" spans="1:49" ht="49.95" customHeight="1" thickBot="1" x14ac:dyDescent="0.5">
      <c r="B12" s="483"/>
      <c r="C12" s="480"/>
      <c r="D12" s="480"/>
      <c r="E12" s="471" t="s">
        <v>257</v>
      </c>
      <c r="F12" s="471"/>
      <c r="G12" s="471"/>
      <c r="H12" s="471"/>
      <c r="I12" s="471"/>
      <c r="J12" s="471"/>
      <c r="K12" s="471"/>
      <c r="L12" s="471"/>
      <c r="M12" s="471"/>
      <c r="N12" s="471"/>
      <c r="O12" s="471"/>
      <c r="P12" s="471"/>
      <c r="Q12" s="471"/>
      <c r="R12" s="471"/>
      <c r="S12" s="472"/>
      <c r="T12" s="486"/>
      <c r="U12" s="399"/>
      <c r="X12" s="99"/>
      <c r="Y12" s="487" t="s">
        <v>253</v>
      </c>
      <c r="Z12" s="487"/>
      <c r="AA12" s="487"/>
      <c r="AB12" s="487"/>
      <c r="AC12" s="487"/>
      <c r="AD12" s="487"/>
      <c r="AE12" s="265"/>
      <c r="AF12" s="265"/>
      <c r="AG12" s="265"/>
      <c r="AH12" s="111"/>
      <c r="AI12" s="111"/>
      <c r="AJ12" s="111"/>
      <c r="AK12" s="111"/>
      <c r="AL12" s="111"/>
      <c r="AM12" s="111"/>
      <c r="AN12" s="111"/>
      <c r="AO12" s="111"/>
      <c r="AP12" s="111"/>
      <c r="AQ12" s="111"/>
      <c r="AR12" s="111"/>
      <c r="AS12" s="111"/>
      <c r="AW12" s="66"/>
    </row>
    <row r="13" spans="1:49" ht="49.95" customHeight="1" thickBot="1" x14ac:dyDescent="0.5">
      <c r="B13" s="483"/>
      <c r="C13" s="480" t="s">
        <v>258</v>
      </c>
      <c r="D13" s="480"/>
      <c r="E13" s="481" t="s">
        <v>259</v>
      </c>
      <c r="F13" s="481"/>
      <c r="G13" s="481"/>
      <c r="H13" s="481"/>
      <c r="I13" s="481"/>
      <c r="J13" s="481"/>
      <c r="K13" s="481"/>
      <c r="L13" s="481"/>
      <c r="M13" s="481"/>
      <c r="N13" s="481"/>
      <c r="O13" s="481"/>
      <c r="P13" s="481"/>
      <c r="Q13" s="481"/>
      <c r="R13" s="481"/>
      <c r="S13" s="482"/>
      <c r="T13" s="486"/>
      <c r="U13" s="399"/>
      <c r="X13" s="99"/>
      <c r="Y13" s="487" t="s">
        <v>251</v>
      </c>
      <c r="Z13" s="487"/>
      <c r="AA13" s="487"/>
      <c r="AB13" s="487"/>
      <c r="AC13" s="487"/>
      <c r="AD13" s="487"/>
      <c r="AE13" s="265"/>
      <c r="AF13" s="265"/>
      <c r="AG13" s="265"/>
      <c r="AH13" s="111"/>
      <c r="AI13" s="111"/>
      <c r="AJ13" s="111"/>
      <c r="AK13" s="111"/>
      <c r="AL13" s="111"/>
      <c r="AM13" s="111"/>
      <c r="AN13" s="111"/>
      <c r="AO13" s="111"/>
      <c r="AP13" s="111"/>
      <c r="AQ13" s="111"/>
      <c r="AR13" s="111"/>
      <c r="AS13" s="111"/>
      <c r="AW13" s="66"/>
    </row>
    <row r="14" spans="1:49" ht="49.95" customHeight="1" thickBot="1" x14ac:dyDescent="0.5">
      <c r="B14" s="483"/>
      <c r="C14" s="480"/>
      <c r="D14" s="480"/>
      <c r="E14" s="484" t="s">
        <v>260</v>
      </c>
      <c r="F14" s="484"/>
      <c r="G14" s="484"/>
      <c r="H14" s="484"/>
      <c r="I14" s="484"/>
      <c r="J14" s="484"/>
      <c r="K14" s="484"/>
      <c r="L14" s="484"/>
      <c r="M14" s="484"/>
      <c r="N14" s="484"/>
      <c r="O14" s="484"/>
      <c r="P14" s="484"/>
      <c r="Q14" s="484"/>
      <c r="R14" s="484"/>
      <c r="S14" s="485"/>
      <c r="T14" s="65"/>
      <c r="U14" s="399"/>
      <c r="X14" s="99"/>
      <c r="Y14" s="487" t="s">
        <v>253</v>
      </c>
      <c r="Z14" s="487"/>
      <c r="AA14" s="487"/>
      <c r="AB14" s="487"/>
      <c r="AC14" s="487"/>
      <c r="AD14" s="487"/>
      <c r="AE14" s="265"/>
      <c r="AF14" s="265"/>
      <c r="AG14" s="265"/>
      <c r="AH14" s="111"/>
      <c r="AI14" s="111"/>
      <c r="AJ14" s="111"/>
      <c r="AK14" s="111"/>
      <c r="AL14" s="111"/>
      <c r="AM14" s="111"/>
      <c r="AN14" s="111"/>
      <c r="AO14" s="111"/>
      <c r="AP14" s="111"/>
      <c r="AQ14" s="111"/>
      <c r="AR14" s="111"/>
      <c r="AS14" s="111"/>
      <c r="AW14" s="66"/>
    </row>
    <row r="15" spans="1:49" ht="75.599999999999994" customHeight="1" thickBot="1" x14ac:dyDescent="0.5">
      <c r="B15" s="483"/>
      <c r="C15" s="480"/>
      <c r="D15" s="480"/>
      <c r="E15" s="484" t="s">
        <v>261</v>
      </c>
      <c r="F15" s="484"/>
      <c r="G15" s="484"/>
      <c r="H15" s="484"/>
      <c r="I15" s="484"/>
      <c r="J15" s="484"/>
      <c r="K15" s="484"/>
      <c r="L15" s="484"/>
      <c r="M15" s="484"/>
      <c r="N15" s="484"/>
      <c r="O15" s="484"/>
      <c r="P15" s="484"/>
      <c r="Q15" s="484"/>
      <c r="R15" s="484"/>
      <c r="S15" s="485"/>
      <c r="T15" s="486"/>
      <c r="U15" s="399"/>
      <c r="X15" s="99"/>
      <c r="Y15" s="487" t="s">
        <v>253</v>
      </c>
      <c r="Z15" s="487"/>
      <c r="AA15" s="487"/>
      <c r="AB15" s="487"/>
      <c r="AC15" s="487"/>
      <c r="AD15" s="487"/>
      <c r="AE15" s="265"/>
      <c r="AF15" s="265"/>
      <c r="AG15" s="265"/>
      <c r="AH15" s="111"/>
      <c r="AI15" s="111"/>
      <c r="AJ15" s="111"/>
      <c r="AK15" s="111"/>
      <c r="AL15" s="111"/>
      <c r="AM15" s="111"/>
      <c r="AN15" s="111"/>
      <c r="AO15" s="111"/>
      <c r="AP15" s="111"/>
      <c r="AQ15" s="111"/>
      <c r="AR15" s="111"/>
      <c r="AS15" s="111"/>
      <c r="AW15" s="66"/>
    </row>
    <row r="16" spans="1:49" s="99" customFormat="1" ht="49.95" customHeight="1" thickBot="1" x14ac:dyDescent="0.5">
      <c r="A16" s="57"/>
      <c r="B16" s="488"/>
      <c r="C16" s="480"/>
      <c r="D16" s="480"/>
      <c r="E16" s="471" t="s">
        <v>262</v>
      </c>
      <c r="F16" s="471"/>
      <c r="G16" s="471"/>
      <c r="H16" s="471"/>
      <c r="I16" s="471"/>
      <c r="J16" s="471"/>
      <c r="K16" s="471"/>
      <c r="L16" s="471"/>
      <c r="M16" s="471"/>
      <c r="N16" s="471"/>
      <c r="O16" s="471"/>
      <c r="P16" s="471"/>
      <c r="Q16" s="471"/>
      <c r="R16" s="471"/>
      <c r="S16" s="472"/>
      <c r="T16" s="489"/>
      <c r="Y16" s="57"/>
      <c r="Z16" s="57"/>
      <c r="AA16" s="57"/>
      <c r="AB16" s="57"/>
      <c r="AC16" s="57"/>
      <c r="AD16" s="57"/>
      <c r="AE16" s="57"/>
      <c r="AF16" s="57"/>
      <c r="AG16" s="57"/>
      <c r="AH16" s="57"/>
      <c r="AI16" s="57"/>
      <c r="AJ16" s="57"/>
      <c r="AK16" s="57"/>
      <c r="AL16" s="57"/>
      <c r="AM16" s="57"/>
      <c r="AN16" s="57"/>
      <c r="AO16" s="57"/>
      <c r="AP16" s="57"/>
      <c r="AQ16" s="57"/>
      <c r="AR16" s="57"/>
      <c r="AS16" s="57"/>
      <c r="AT16" s="57"/>
      <c r="AU16" s="57"/>
      <c r="AW16" s="66"/>
    </row>
    <row r="17" spans="1:49" s="99" customFormat="1" ht="16.2" customHeight="1" thickBot="1" x14ac:dyDescent="0.5">
      <c r="A17" s="57"/>
      <c r="B17" s="311"/>
      <c r="C17" s="490"/>
      <c r="D17" s="490"/>
      <c r="E17" s="491"/>
      <c r="F17" s="491"/>
      <c r="G17" s="491"/>
      <c r="H17" s="491"/>
      <c r="I17" s="491"/>
      <c r="J17" s="491"/>
      <c r="K17" s="491"/>
      <c r="L17" s="491"/>
      <c r="M17" s="491"/>
      <c r="N17" s="491"/>
      <c r="O17" s="491"/>
      <c r="P17" s="491"/>
      <c r="Q17" s="491"/>
      <c r="R17" s="491"/>
      <c r="S17" s="491"/>
      <c r="T17" s="492"/>
      <c r="Y17" s="57"/>
      <c r="Z17" s="57"/>
      <c r="AA17" s="57"/>
      <c r="AB17" s="57"/>
      <c r="AC17" s="57"/>
      <c r="AD17" s="57"/>
      <c r="AE17" s="57"/>
      <c r="AF17" s="57"/>
      <c r="AG17" s="57"/>
      <c r="AH17" s="57"/>
      <c r="AI17" s="57"/>
      <c r="AJ17" s="57"/>
      <c r="AK17" s="57"/>
      <c r="AL17" s="57"/>
      <c r="AM17" s="57"/>
      <c r="AN17" s="57"/>
      <c r="AO17" s="57"/>
      <c r="AP17" s="57"/>
      <c r="AQ17" s="57"/>
      <c r="AR17" s="57"/>
      <c r="AS17" s="57"/>
      <c r="AT17" s="57"/>
      <c r="AU17" s="57"/>
      <c r="AW17" s="66"/>
    </row>
    <row r="18" spans="1:49" ht="15.75" customHeight="1" x14ac:dyDescent="0.4">
      <c r="B18" s="493" t="s">
        <v>263</v>
      </c>
      <c r="C18" s="494" t="s">
        <v>264</v>
      </c>
      <c r="D18" s="494"/>
      <c r="E18" s="495"/>
      <c r="F18" s="496"/>
      <c r="G18" s="497"/>
      <c r="H18" s="498"/>
      <c r="I18" s="498"/>
      <c r="J18" s="498"/>
      <c r="K18" s="494"/>
      <c r="L18" s="494"/>
      <c r="M18" s="494"/>
      <c r="N18" s="494"/>
      <c r="O18" s="494"/>
      <c r="P18" s="499" t="s">
        <v>265</v>
      </c>
      <c r="Q18" s="500" t="str">
        <f>IF(T4="○","適合","不適合")</f>
        <v>不適合</v>
      </c>
      <c r="R18" s="500"/>
      <c r="S18" s="501" t="str">
        <f>IF(AND(Q18="適合",H19="適合"),"適合","不適合")</f>
        <v>不適合</v>
      </c>
      <c r="T18" s="502"/>
      <c r="U18" s="57"/>
      <c r="Y18" s="487"/>
    </row>
    <row r="19" spans="1:49" ht="15.75" customHeight="1" thickBot="1" x14ac:dyDescent="0.45">
      <c r="B19" s="503"/>
      <c r="C19" s="504" t="s">
        <v>266</v>
      </c>
      <c r="D19" s="504"/>
      <c r="E19" s="504"/>
      <c r="F19" s="505">
        <f>COUNTIF(T6:T16,"○")</f>
        <v>0</v>
      </c>
      <c r="G19" s="506" t="s">
        <v>267</v>
      </c>
      <c r="H19" s="507" t="str">
        <f>IF(F19&gt;1,"適合","不適合")</f>
        <v>不適合</v>
      </c>
      <c r="I19" s="507"/>
      <c r="J19" s="508"/>
      <c r="K19" s="509"/>
      <c r="L19" s="504"/>
      <c r="M19" s="504"/>
      <c r="N19" s="504"/>
      <c r="O19" s="504"/>
      <c r="P19" s="504"/>
      <c r="Q19" s="504"/>
      <c r="R19" s="504"/>
      <c r="S19" s="510"/>
      <c r="T19" s="511"/>
      <c r="U19" s="57"/>
      <c r="Y19" s="487" t="s">
        <v>268</v>
      </c>
      <c r="AU19" s="57">
        <v>2</v>
      </c>
    </row>
    <row r="20" spans="1:49" ht="4.2" customHeight="1" thickBot="1" x14ac:dyDescent="0.45">
      <c r="C20" s="57"/>
      <c r="D20" s="57"/>
      <c r="E20" s="512"/>
      <c r="F20" s="513"/>
      <c r="G20" s="66"/>
      <c r="H20" s="57"/>
      <c r="I20" s="57"/>
      <c r="J20" s="57"/>
      <c r="K20" s="57"/>
      <c r="L20" s="57"/>
      <c r="M20" s="57"/>
      <c r="N20" s="57"/>
      <c r="O20" s="57"/>
      <c r="P20" s="57"/>
      <c r="Q20" s="57"/>
      <c r="R20" s="57"/>
      <c r="S20" s="57"/>
      <c r="T20" s="57"/>
      <c r="U20" s="57"/>
      <c r="Y20" s="487" t="s">
        <v>268</v>
      </c>
      <c r="AU20" s="57">
        <v>2</v>
      </c>
    </row>
    <row r="21" spans="1:49" ht="15.75" customHeight="1" x14ac:dyDescent="0.4">
      <c r="B21" s="514" t="s">
        <v>269</v>
      </c>
      <c r="C21" s="494" t="s">
        <v>264</v>
      </c>
      <c r="D21" s="494"/>
      <c r="E21" s="495"/>
      <c r="F21" s="496"/>
      <c r="G21" s="497"/>
      <c r="H21" s="498"/>
      <c r="I21" s="498"/>
      <c r="J21" s="498"/>
      <c r="K21" s="494"/>
      <c r="L21" s="494"/>
      <c r="M21" s="494"/>
      <c r="N21" s="494"/>
      <c r="O21" s="494"/>
      <c r="P21" s="515" t="s">
        <v>265</v>
      </c>
      <c r="Q21" s="500" t="str">
        <f>IF(T4="○","適合","不適合")</f>
        <v>不適合</v>
      </c>
      <c r="R21" s="500"/>
      <c r="S21" s="516" t="str">
        <f>IF(AND(Q21="適合",H22="適合",Q22="適合",H23="適合"),"適合","不適合")</f>
        <v>不適合</v>
      </c>
      <c r="T21" s="517"/>
      <c r="U21" s="57"/>
      <c r="Y21" s="487"/>
    </row>
    <row r="22" spans="1:49" ht="15.75" customHeight="1" x14ac:dyDescent="0.4">
      <c r="B22" s="518"/>
      <c r="C22" s="294" t="s">
        <v>270</v>
      </c>
      <c r="D22" s="294"/>
      <c r="E22" s="519" t="s">
        <v>271</v>
      </c>
      <c r="F22" s="520">
        <f>COUNTIF(T6:T9,"○")</f>
        <v>0</v>
      </c>
      <c r="G22" s="519" t="s">
        <v>265</v>
      </c>
      <c r="H22" s="521" t="str">
        <f>IF(F22&gt;=1,"適合","不適合")</f>
        <v>不適合</v>
      </c>
      <c r="I22" s="521"/>
      <c r="J22" s="522"/>
      <c r="K22" s="522"/>
      <c r="L22" s="204" t="s">
        <v>272</v>
      </c>
      <c r="M22" s="294"/>
      <c r="N22" s="294"/>
      <c r="O22" s="523">
        <f>COUNTIF(T10:T12,"○")</f>
        <v>0</v>
      </c>
      <c r="P22" s="524" t="s">
        <v>265</v>
      </c>
      <c r="Q22" s="522" t="str">
        <f>IF(O22&gt;=1,"適合","不適合")</f>
        <v>不適合</v>
      </c>
      <c r="R22" s="522"/>
      <c r="S22" s="525"/>
      <c r="T22" s="526"/>
      <c r="U22" s="57"/>
      <c r="Y22" s="487" t="s">
        <v>268</v>
      </c>
      <c r="AU22" s="57">
        <v>2</v>
      </c>
    </row>
    <row r="23" spans="1:49" ht="15.75" customHeight="1" thickBot="1" x14ac:dyDescent="0.45">
      <c r="B23" s="527"/>
      <c r="C23" s="504" t="s">
        <v>273</v>
      </c>
      <c r="D23" s="504"/>
      <c r="E23" s="504"/>
      <c r="F23" s="528">
        <f>COUNTIF(T6:T16,"○")</f>
        <v>0</v>
      </c>
      <c r="G23" s="506" t="s">
        <v>265</v>
      </c>
      <c r="H23" s="509" t="str">
        <f>IF(F23&gt;3,"適合","不適合")</f>
        <v>不適合</v>
      </c>
      <c r="I23" s="133"/>
      <c r="J23" s="133"/>
      <c r="K23" s="509"/>
      <c r="L23" s="529"/>
      <c r="M23" s="529"/>
      <c r="N23" s="529"/>
      <c r="O23" s="529"/>
      <c r="P23" s="529"/>
      <c r="Q23" s="529"/>
      <c r="R23" s="529"/>
      <c r="S23" s="530"/>
      <c r="T23" s="531"/>
      <c r="U23" s="319"/>
      <c r="Y23" s="487" t="s">
        <v>268</v>
      </c>
      <c r="AU23" s="57">
        <v>2</v>
      </c>
    </row>
    <row r="24" spans="1:49" ht="15.75" customHeight="1" x14ac:dyDescent="0.4">
      <c r="C24" s="57"/>
      <c r="D24" s="57"/>
      <c r="E24" s="57"/>
      <c r="F24" s="532"/>
      <c r="G24" s="66"/>
      <c r="H24" s="57"/>
      <c r="I24" s="57"/>
      <c r="J24" s="57"/>
      <c r="K24" s="57"/>
      <c r="L24" s="57"/>
      <c r="M24" s="57"/>
      <c r="N24" s="57"/>
      <c r="O24" s="57"/>
      <c r="P24" s="57"/>
      <c r="Q24" s="57"/>
      <c r="R24" s="57"/>
      <c r="S24" s="57"/>
      <c r="T24" s="57"/>
      <c r="U24" s="57"/>
      <c r="Y24" s="487" t="s">
        <v>268</v>
      </c>
      <c r="AU24" s="57">
        <v>2</v>
      </c>
    </row>
    <row r="25" spans="1:49" ht="15.75" customHeight="1" x14ac:dyDescent="0.4">
      <c r="C25" s="57"/>
      <c r="D25" s="57"/>
      <c r="E25" s="57"/>
      <c r="F25" s="265"/>
      <c r="G25" s="66"/>
      <c r="H25" s="57"/>
      <c r="I25" s="57"/>
      <c r="J25" s="57"/>
      <c r="K25" s="57"/>
      <c r="L25" s="57"/>
      <c r="M25" s="57"/>
      <c r="N25" s="57"/>
      <c r="O25" s="57"/>
      <c r="P25" s="57"/>
      <c r="Q25" s="57"/>
      <c r="R25" s="57"/>
      <c r="S25" s="57"/>
      <c r="T25" s="57"/>
      <c r="U25" s="57"/>
      <c r="AU25" s="57">
        <v>2</v>
      </c>
    </row>
    <row r="26" spans="1:49" ht="15.75" customHeight="1" x14ac:dyDescent="0.4">
      <c r="C26" s="66"/>
      <c r="D26" s="57"/>
      <c r="E26" s="57"/>
      <c r="F26" s="532"/>
      <c r="G26" s="66"/>
      <c r="H26" s="66"/>
      <c r="I26" s="66"/>
      <c r="J26" s="66"/>
      <c r="K26" s="66"/>
      <c r="L26" s="57"/>
      <c r="M26" s="57"/>
      <c r="N26" s="57"/>
      <c r="O26" s="57"/>
      <c r="P26" s="57"/>
      <c r="Q26" s="57"/>
      <c r="R26" s="57"/>
      <c r="S26" s="57"/>
      <c r="T26" s="57"/>
      <c r="U26" s="57"/>
      <c r="Y26" s="487" t="s">
        <v>268</v>
      </c>
      <c r="AU26" s="57">
        <v>2</v>
      </c>
    </row>
    <row r="31" spans="1:49" ht="15" customHeight="1" x14ac:dyDescent="0.4"/>
    <row r="32" spans="1:49"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sheetData>
  <sheetProtection algorithmName="SHA-512" hashValue="zOLxd60OS6GzETM+tyJW6FBeaat+xpbN/LjTJkiEjcoyk9oMwD0wyiDhJXzaaGtk7DYxu3sY+4h8CD7hKCvpkA==" saltValue="utZM4a7ja/FXwhEwyhrrMQ==" spinCount="100000" sheet="1" formatRows="0"/>
  <dataConsolidate/>
  <mergeCells count="25">
    <mergeCell ref="B18:B19"/>
    <mergeCell ref="S18:T19"/>
    <mergeCell ref="H19:I19"/>
    <mergeCell ref="B21:B23"/>
    <mergeCell ref="S21:T23"/>
    <mergeCell ref="H22:I22"/>
    <mergeCell ref="C10:D12"/>
    <mergeCell ref="E10:S10"/>
    <mergeCell ref="E11:S11"/>
    <mergeCell ref="E12:S12"/>
    <mergeCell ref="C13:D16"/>
    <mergeCell ref="E13:S13"/>
    <mergeCell ref="E14:S14"/>
    <mergeCell ref="E15:S15"/>
    <mergeCell ref="E16:S16"/>
    <mergeCell ref="B3:D3"/>
    <mergeCell ref="E3:T3"/>
    <mergeCell ref="B4:B5"/>
    <mergeCell ref="C4:S5"/>
    <mergeCell ref="T4:T5"/>
    <mergeCell ref="C6:D9"/>
    <mergeCell ref="E6:S7"/>
    <mergeCell ref="T6:T7"/>
    <mergeCell ref="E8:S8"/>
    <mergeCell ref="E9:S9"/>
  </mergeCells>
  <phoneticPr fontId="2"/>
  <conditionalFormatting sqref="B18:T18 B19:H19 J19:T19">
    <cfRule type="expression" dxfId="6" priority="2">
      <formula>$E$3="誘導水準"</formula>
    </cfRule>
  </conditionalFormatting>
  <conditionalFormatting sqref="B21:T23">
    <cfRule type="expression" dxfId="5" priority="1">
      <formula>$E$3="評価基準"</formula>
    </cfRule>
  </conditionalFormatting>
  <conditionalFormatting sqref="E3">
    <cfRule type="expression" dxfId="4" priority="3">
      <formula>$P$16&lt;&gt;#REF!</formula>
    </cfRule>
  </conditionalFormatting>
  <dataValidations count="4">
    <dataValidation type="list" allowBlank="1" showInputMessage="1" showErrorMessage="1" sqref="T4:T16" xr:uid="{0C05650B-1350-47EF-AF24-4D2B428C2C82}">
      <formula1>"　,○"</formula1>
    </dataValidation>
    <dataValidation type="list" allowBlank="1" showInputMessage="1" showErrorMessage="1" sqref="E3:T3" xr:uid="{BFC89206-3D91-464D-AEF1-26DD38AAB629}">
      <formula1>"　,評価基準,誘導水準"</formula1>
    </dataValidation>
    <dataValidation type="list" allowBlank="1" showInputMessage="1" showErrorMessage="1" sqref="F24" xr:uid="{60745A92-EA13-4F31-A773-7541F1B50783}">
      <formula1>#REF!</formula1>
    </dataValidation>
    <dataValidation type="list" allowBlank="1" showInputMessage="1" showErrorMessage="1" sqref="F26" xr:uid="{70BF9942-559D-4FB8-A469-42F9D2F1E2CA}">
      <formula1>$X$26:$Y$26</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D30F-0064-4A7E-8411-858DC2764D61}">
  <sheetPr>
    <tabColor rgb="FF00B0F0"/>
    <pageSetUpPr fitToPage="1"/>
  </sheetPr>
  <dimension ref="A1:AW40"/>
  <sheetViews>
    <sheetView showGridLines="0" view="pageBreakPreview" topLeftCell="A5" zoomScaleNormal="100" zoomScaleSheetLayoutView="100" workbookViewId="0">
      <selection activeCell="BO66" sqref="BO66"/>
    </sheetView>
  </sheetViews>
  <sheetFormatPr defaultColWidth="8.59765625" defaultRowHeight="15" x14ac:dyDescent="0.4"/>
  <cols>
    <col min="1" max="1" width="2" style="57" customWidth="1"/>
    <col min="2" max="2" width="6" style="57" customWidth="1"/>
    <col min="3" max="3" width="12" style="383" customWidth="1"/>
    <col min="4" max="5" width="11.09765625" style="383" customWidth="1"/>
    <col min="6" max="21" width="3.19921875" style="383" customWidth="1"/>
    <col min="22" max="22" width="0.59765625" style="57" customWidth="1"/>
    <col min="23" max="23" width="1.09765625" style="57" customWidth="1"/>
    <col min="24" max="24" width="3.69921875" style="57" hidden="1" customWidth="1"/>
    <col min="25" max="25" width="8.59765625" style="57" hidden="1" customWidth="1"/>
    <col min="26" max="46" width="3.59765625" style="57" hidden="1" customWidth="1"/>
    <col min="47" max="47" width="8.59765625" style="57" hidden="1" customWidth="1"/>
    <col min="48" max="69" width="3.59765625" style="57" customWidth="1"/>
    <col min="70" max="16384" width="8.59765625" style="57"/>
  </cols>
  <sheetData>
    <row r="1" spans="1:49" ht="15.75" customHeight="1" x14ac:dyDescent="0.4">
      <c r="A1" s="62"/>
      <c r="B1" s="62" t="s">
        <v>274</v>
      </c>
      <c r="C1" s="66"/>
      <c r="D1" s="66"/>
      <c r="E1" s="66"/>
      <c r="F1" s="66"/>
      <c r="G1" s="66"/>
      <c r="H1" s="66"/>
      <c r="I1" s="66"/>
      <c r="J1" s="66"/>
      <c r="K1" s="66"/>
      <c r="L1" s="66"/>
      <c r="M1" s="265"/>
      <c r="N1" s="66"/>
      <c r="O1" s="57"/>
      <c r="P1" s="57"/>
      <c r="Q1" s="57"/>
      <c r="R1" s="57"/>
      <c r="S1" s="57"/>
      <c r="T1" s="57"/>
      <c r="U1" s="57"/>
      <c r="AU1" s="57">
        <v>1</v>
      </c>
    </row>
    <row r="2" spans="1:49" ht="15.75" customHeight="1" thickBot="1" x14ac:dyDescent="0.45">
      <c r="B2" s="445" t="s">
        <v>241</v>
      </c>
      <c r="C2" s="446"/>
      <c r="D2" s="446"/>
      <c r="E2" s="446"/>
      <c r="F2" s="446"/>
      <c r="G2" s="446"/>
      <c r="H2" s="446"/>
      <c r="I2" s="446"/>
      <c r="J2" s="446"/>
      <c r="K2" s="446"/>
      <c r="L2" s="446"/>
      <c r="M2" s="446"/>
      <c r="N2" s="446"/>
      <c r="O2" s="446"/>
      <c r="P2" s="446"/>
      <c r="Q2" s="446"/>
      <c r="R2" s="446"/>
      <c r="S2" s="446"/>
      <c r="T2" s="533"/>
      <c r="U2" s="464"/>
      <c r="AU2" s="57">
        <v>1</v>
      </c>
    </row>
    <row r="3" spans="1:49" ht="15.75" customHeight="1" thickBot="1" x14ac:dyDescent="0.45">
      <c r="B3" s="465" t="s">
        <v>275</v>
      </c>
      <c r="C3" s="465"/>
      <c r="D3" s="466"/>
      <c r="E3" s="467"/>
      <c r="F3" s="468"/>
      <c r="G3" s="468"/>
      <c r="H3" s="468"/>
      <c r="I3" s="468"/>
      <c r="J3" s="468"/>
      <c r="K3" s="468"/>
      <c r="L3" s="468"/>
      <c r="M3" s="468"/>
      <c r="N3" s="468"/>
      <c r="O3" s="468"/>
      <c r="P3" s="468"/>
      <c r="Q3" s="468"/>
      <c r="R3" s="468"/>
      <c r="S3" s="468"/>
      <c r="T3" s="469"/>
      <c r="U3" s="111"/>
      <c r="X3" s="265" t="s">
        <v>243</v>
      </c>
      <c r="Y3" s="66" t="s">
        <v>244</v>
      </c>
      <c r="AT3" s="57">
        <v>1</v>
      </c>
    </row>
    <row r="4" spans="1:49" ht="19.95" customHeight="1" x14ac:dyDescent="0.4">
      <c r="B4" s="343" t="s">
        <v>245</v>
      </c>
      <c r="C4" s="470" t="s">
        <v>276</v>
      </c>
      <c r="D4" s="470"/>
      <c r="E4" s="471"/>
      <c r="F4" s="471"/>
      <c r="G4" s="471"/>
      <c r="H4" s="471"/>
      <c r="I4" s="471"/>
      <c r="J4" s="471"/>
      <c r="K4" s="471"/>
      <c r="L4" s="471"/>
      <c r="M4" s="471"/>
      <c r="N4" s="471"/>
      <c r="O4" s="471"/>
      <c r="P4" s="471"/>
      <c r="Q4" s="471"/>
      <c r="R4" s="471"/>
      <c r="S4" s="472"/>
      <c r="T4" s="473"/>
      <c r="U4" s="464"/>
    </row>
    <row r="5" spans="1:49" ht="30" customHeight="1" thickBot="1" x14ac:dyDescent="0.45">
      <c r="B5" s="474"/>
      <c r="C5" s="470"/>
      <c r="D5" s="470"/>
      <c r="E5" s="470"/>
      <c r="F5" s="470"/>
      <c r="G5" s="470"/>
      <c r="H5" s="470"/>
      <c r="I5" s="470"/>
      <c r="J5" s="470"/>
      <c r="K5" s="470"/>
      <c r="L5" s="470"/>
      <c r="M5" s="470"/>
      <c r="N5" s="470"/>
      <c r="O5" s="470"/>
      <c r="P5" s="470"/>
      <c r="Q5" s="470"/>
      <c r="R5" s="470"/>
      <c r="S5" s="475"/>
      <c r="T5" s="476"/>
      <c r="U5" s="464"/>
      <c r="AW5" s="66"/>
    </row>
    <row r="6" spans="1:49" ht="19.95" customHeight="1" x14ac:dyDescent="0.4">
      <c r="B6" s="477"/>
      <c r="C6" s="478" t="s">
        <v>277</v>
      </c>
      <c r="D6" s="478"/>
      <c r="E6" s="471" t="s">
        <v>278</v>
      </c>
      <c r="F6" s="471"/>
      <c r="G6" s="471"/>
      <c r="H6" s="471"/>
      <c r="I6" s="471"/>
      <c r="J6" s="471"/>
      <c r="K6" s="471"/>
      <c r="L6" s="471"/>
      <c r="M6" s="471"/>
      <c r="N6" s="471"/>
      <c r="O6" s="471"/>
      <c r="P6" s="471"/>
      <c r="Q6" s="471"/>
      <c r="R6" s="471"/>
      <c r="S6" s="472"/>
      <c r="T6" s="473"/>
      <c r="U6" s="111"/>
      <c r="Y6" s="265" t="s">
        <v>243</v>
      </c>
      <c r="Z6" s="66" t="s">
        <v>244</v>
      </c>
      <c r="AA6" s="66"/>
      <c r="AB6" s="265"/>
      <c r="AC6" s="265"/>
      <c r="AD6" s="265"/>
      <c r="AE6" s="265"/>
      <c r="AF6" s="265"/>
      <c r="AG6" s="111"/>
      <c r="AH6" s="111"/>
      <c r="AI6" s="111"/>
      <c r="AJ6" s="111"/>
      <c r="AK6" s="111"/>
      <c r="AL6" s="111"/>
      <c r="AM6" s="111"/>
      <c r="AN6" s="111"/>
      <c r="AO6" s="111"/>
      <c r="AP6" s="111"/>
      <c r="AQ6" s="111"/>
      <c r="AR6" s="111"/>
      <c r="AU6" s="57">
        <v>1</v>
      </c>
    </row>
    <row r="7" spans="1:49" ht="30" customHeight="1" thickBot="1" x14ac:dyDescent="0.45">
      <c r="B7" s="479" t="s">
        <v>249</v>
      </c>
      <c r="C7" s="480"/>
      <c r="D7" s="480"/>
      <c r="E7" s="481"/>
      <c r="F7" s="481"/>
      <c r="G7" s="481"/>
      <c r="H7" s="481"/>
      <c r="I7" s="481"/>
      <c r="J7" s="481"/>
      <c r="K7" s="481"/>
      <c r="L7" s="481"/>
      <c r="M7" s="481"/>
      <c r="N7" s="481"/>
      <c r="O7" s="481"/>
      <c r="P7" s="481"/>
      <c r="Q7" s="481"/>
      <c r="R7" s="481"/>
      <c r="S7" s="482"/>
      <c r="T7" s="476"/>
      <c r="U7" s="111"/>
      <c r="Y7" s="265"/>
      <c r="Z7" s="66"/>
      <c r="AA7" s="66"/>
      <c r="AB7" s="265"/>
      <c r="AC7" s="265"/>
      <c r="AD7" s="265"/>
      <c r="AE7" s="265"/>
      <c r="AF7" s="265"/>
      <c r="AG7" s="111"/>
      <c r="AH7" s="111"/>
      <c r="AI7" s="111"/>
      <c r="AJ7" s="111"/>
      <c r="AK7" s="111"/>
      <c r="AL7" s="111"/>
      <c r="AM7" s="111"/>
      <c r="AN7" s="111"/>
      <c r="AO7" s="111"/>
      <c r="AP7" s="111"/>
      <c r="AQ7" s="111"/>
      <c r="AR7" s="111"/>
      <c r="AW7" s="66"/>
    </row>
    <row r="8" spans="1:49" ht="51" customHeight="1" thickBot="1" x14ac:dyDescent="0.5">
      <c r="B8" s="483"/>
      <c r="C8" s="480"/>
      <c r="D8" s="480"/>
      <c r="E8" s="484" t="s">
        <v>279</v>
      </c>
      <c r="F8" s="484"/>
      <c r="G8" s="484"/>
      <c r="H8" s="484"/>
      <c r="I8" s="484"/>
      <c r="J8" s="484"/>
      <c r="K8" s="484"/>
      <c r="L8" s="484"/>
      <c r="M8" s="484"/>
      <c r="N8" s="484"/>
      <c r="O8" s="484"/>
      <c r="P8" s="484"/>
      <c r="Q8" s="484"/>
      <c r="R8" s="484"/>
      <c r="S8" s="485"/>
      <c r="T8" s="486"/>
      <c r="U8" s="399"/>
      <c r="X8" s="99"/>
      <c r="Y8" s="487" t="s">
        <v>251</v>
      </c>
      <c r="Z8" s="487"/>
      <c r="AA8" s="487"/>
      <c r="AB8" s="487"/>
      <c r="AC8" s="487"/>
      <c r="AD8" s="487"/>
      <c r="AE8" s="265"/>
      <c r="AF8" s="265"/>
      <c r="AG8" s="265"/>
      <c r="AH8" s="111"/>
      <c r="AI8" s="111"/>
      <c r="AJ8" s="111"/>
      <c r="AK8" s="111"/>
      <c r="AL8" s="111"/>
      <c r="AM8" s="111"/>
      <c r="AN8" s="111"/>
      <c r="AO8" s="111"/>
      <c r="AP8" s="111"/>
      <c r="AQ8" s="111"/>
      <c r="AR8" s="111"/>
      <c r="AS8" s="111"/>
      <c r="AW8" s="66"/>
    </row>
    <row r="9" spans="1:49" ht="49.95" customHeight="1" thickBot="1" x14ac:dyDescent="0.5">
      <c r="B9" s="483"/>
      <c r="C9" s="480"/>
      <c r="D9" s="480"/>
      <c r="E9" s="471" t="s">
        <v>280</v>
      </c>
      <c r="F9" s="471"/>
      <c r="G9" s="471"/>
      <c r="H9" s="471"/>
      <c r="I9" s="471"/>
      <c r="J9" s="471"/>
      <c r="K9" s="471"/>
      <c r="L9" s="471"/>
      <c r="M9" s="471"/>
      <c r="N9" s="471"/>
      <c r="O9" s="471"/>
      <c r="P9" s="471"/>
      <c r="Q9" s="471"/>
      <c r="R9" s="471"/>
      <c r="S9" s="472"/>
      <c r="T9" s="486"/>
      <c r="U9" s="399"/>
      <c r="X9" s="99"/>
      <c r="Y9" s="487" t="s">
        <v>253</v>
      </c>
      <c r="Z9" s="487"/>
      <c r="AA9" s="487"/>
      <c r="AB9" s="487"/>
      <c r="AC9" s="487"/>
      <c r="AD9" s="487"/>
      <c r="AE9" s="265"/>
      <c r="AF9" s="265"/>
      <c r="AG9" s="265"/>
      <c r="AH9" s="111"/>
      <c r="AI9" s="111"/>
      <c r="AJ9" s="111"/>
      <c r="AK9" s="111"/>
      <c r="AL9" s="111"/>
      <c r="AM9" s="111"/>
      <c r="AN9" s="111"/>
      <c r="AO9" s="111"/>
      <c r="AP9" s="111"/>
      <c r="AQ9" s="111"/>
      <c r="AR9" s="111"/>
      <c r="AS9" s="111"/>
      <c r="AW9" s="66"/>
    </row>
    <row r="10" spans="1:49" ht="55.2" customHeight="1" thickBot="1" x14ac:dyDescent="0.5">
      <c r="B10" s="483"/>
      <c r="C10" s="480" t="s">
        <v>281</v>
      </c>
      <c r="D10" s="480"/>
      <c r="E10" s="481" t="s">
        <v>282</v>
      </c>
      <c r="F10" s="481"/>
      <c r="G10" s="481"/>
      <c r="H10" s="481"/>
      <c r="I10" s="481"/>
      <c r="J10" s="481"/>
      <c r="K10" s="481"/>
      <c r="L10" s="481"/>
      <c r="M10" s="481"/>
      <c r="N10" s="481"/>
      <c r="O10" s="481"/>
      <c r="P10" s="481"/>
      <c r="Q10" s="481"/>
      <c r="R10" s="481"/>
      <c r="S10" s="482"/>
      <c r="T10" s="65"/>
      <c r="U10" s="399"/>
      <c r="X10" s="99"/>
      <c r="Y10" s="487" t="s">
        <v>251</v>
      </c>
      <c r="Z10" s="487"/>
      <c r="AA10" s="487"/>
      <c r="AB10" s="487"/>
      <c r="AC10" s="487"/>
      <c r="AD10" s="487"/>
      <c r="AE10" s="265"/>
      <c r="AF10" s="265"/>
      <c r="AG10" s="265"/>
      <c r="AH10" s="111"/>
      <c r="AI10" s="111"/>
      <c r="AJ10" s="111"/>
      <c r="AK10" s="111"/>
      <c r="AL10" s="111"/>
      <c r="AM10" s="111"/>
      <c r="AN10" s="111"/>
      <c r="AO10" s="111"/>
      <c r="AP10" s="111"/>
      <c r="AQ10" s="111"/>
      <c r="AR10" s="111"/>
      <c r="AS10" s="111"/>
      <c r="AW10" s="66"/>
    </row>
    <row r="11" spans="1:49" ht="83.4" customHeight="1" thickBot="1" x14ac:dyDescent="0.5">
      <c r="B11" s="483"/>
      <c r="C11" s="480"/>
      <c r="D11" s="480"/>
      <c r="E11" s="484" t="s">
        <v>283</v>
      </c>
      <c r="F11" s="484"/>
      <c r="G11" s="484"/>
      <c r="H11" s="484"/>
      <c r="I11" s="484"/>
      <c r="J11" s="484"/>
      <c r="K11" s="484"/>
      <c r="L11" s="484"/>
      <c r="M11" s="484"/>
      <c r="N11" s="484"/>
      <c r="O11" s="484"/>
      <c r="P11" s="484"/>
      <c r="Q11" s="484"/>
      <c r="R11" s="484"/>
      <c r="S11" s="485"/>
      <c r="T11" s="486"/>
      <c r="U11" s="399"/>
      <c r="X11" s="99"/>
      <c r="Y11" s="487" t="s">
        <v>253</v>
      </c>
      <c r="Z11" s="487"/>
      <c r="AA11" s="487"/>
      <c r="AB11" s="487"/>
      <c r="AC11" s="487"/>
      <c r="AD11" s="487"/>
      <c r="AE11" s="265"/>
      <c r="AF11" s="265"/>
      <c r="AG11" s="265"/>
      <c r="AH11" s="111"/>
      <c r="AI11" s="111"/>
      <c r="AJ11" s="111"/>
      <c r="AK11" s="111"/>
      <c r="AL11" s="111"/>
      <c r="AM11" s="111"/>
      <c r="AN11" s="111"/>
      <c r="AO11" s="111"/>
      <c r="AP11" s="111"/>
      <c r="AQ11" s="111"/>
      <c r="AR11" s="111"/>
      <c r="AS11" s="111"/>
      <c r="AW11" s="66"/>
    </row>
    <row r="12" spans="1:49" ht="84" customHeight="1" thickBot="1" x14ac:dyDescent="0.5">
      <c r="B12" s="483"/>
      <c r="C12" s="480" t="s">
        <v>284</v>
      </c>
      <c r="D12" s="480"/>
      <c r="E12" s="481" t="s">
        <v>285</v>
      </c>
      <c r="F12" s="481"/>
      <c r="G12" s="481"/>
      <c r="H12" s="481"/>
      <c r="I12" s="481"/>
      <c r="J12" s="481"/>
      <c r="K12" s="481"/>
      <c r="L12" s="481"/>
      <c r="M12" s="481"/>
      <c r="N12" s="481"/>
      <c r="O12" s="481"/>
      <c r="P12" s="481"/>
      <c r="Q12" s="481"/>
      <c r="R12" s="481"/>
      <c r="S12" s="482"/>
      <c r="T12" s="486"/>
      <c r="U12" s="399"/>
      <c r="X12" s="99"/>
      <c r="Y12" s="487" t="s">
        <v>251</v>
      </c>
      <c r="Z12" s="487"/>
      <c r="AA12" s="487"/>
      <c r="AB12" s="487"/>
      <c r="AC12" s="487"/>
      <c r="AD12" s="487"/>
      <c r="AE12" s="265"/>
      <c r="AF12" s="265"/>
      <c r="AG12" s="265"/>
      <c r="AH12" s="111"/>
      <c r="AI12" s="111"/>
      <c r="AJ12" s="111"/>
      <c r="AK12" s="111"/>
      <c r="AL12" s="111"/>
      <c r="AM12" s="111"/>
      <c r="AN12" s="111"/>
      <c r="AO12" s="111"/>
      <c r="AP12" s="111"/>
      <c r="AQ12" s="111"/>
      <c r="AR12" s="111"/>
      <c r="AS12" s="111"/>
      <c r="AW12" s="66"/>
    </row>
    <row r="13" spans="1:49" ht="49.95" customHeight="1" thickBot="1" x14ac:dyDescent="0.5">
      <c r="B13" s="483"/>
      <c r="C13" s="480"/>
      <c r="D13" s="480"/>
      <c r="E13" s="484" t="s">
        <v>286</v>
      </c>
      <c r="F13" s="484"/>
      <c r="G13" s="484"/>
      <c r="H13" s="484"/>
      <c r="I13" s="484"/>
      <c r="J13" s="484"/>
      <c r="K13" s="484"/>
      <c r="L13" s="484"/>
      <c r="M13" s="484"/>
      <c r="N13" s="484"/>
      <c r="O13" s="484"/>
      <c r="P13" s="484"/>
      <c r="Q13" s="484"/>
      <c r="R13" s="484"/>
      <c r="S13" s="485"/>
      <c r="T13" s="65"/>
      <c r="U13" s="399"/>
      <c r="X13" s="99"/>
      <c r="Y13" s="487" t="s">
        <v>253</v>
      </c>
      <c r="Z13" s="487"/>
      <c r="AA13" s="487"/>
      <c r="AB13" s="487"/>
      <c r="AC13" s="487"/>
      <c r="AD13" s="487"/>
      <c r="AE13" s="265"/>
      <c r="AF13" s="265"/>
      <c r="AG13" s="265"/>
      <c r="AH13" s="111"/>
      <c r="AI13" s="111"/>
      <c r="AJ13" s="111"/>
      <c r="AK13" s="111"/>
      <c r="AL13" s="111"/>
      <c r="AM13" s="111"/>
      <c r="AN13" s="111"/>
      <c r="AO13" s="111"/>
      <c r="AP13" s="111"/>
      <c r="AQ13" s="111"/>
      <c r="AR13" s="111"/>
      <c r="AS13" s="111"/>
      <c r="AW13" s="66"/>
    </row>
    <row r="14" spans="1:49" ht="52.2" customHeight="1" thickBot="1" x14ac:dyDescent="0.5">
      <c r="B14" s="483"/>
      <c r="C14" s="480"/>
      <c r="D14" s="480"/>
      <c r="E14" s="534" t="s">
        <v>287</v>
      </c>
      <c r="F14" s="534"/>
      <c r="G14" s="534"/>
      <c r="H14" s="534"/>
      <c r="I14" s="534"/>
      <c r="J14" s="534"/>
      <c r="K14" s="534"/>
      <c r="L14" s="534"/>
      <c r="M14" s="534"/>
      <c r="N14" s="534"/>
      <c r="O14" s="534"/>
      <c r="P14" s="534"/>
      <c r="Q14" s="534"/>
      <c r="R14" s="534"/>
      <c r="S14" s="535"/>
      <c r="T14" s="486"/>
      <c r="U14" s="399"/>
      <c r="X14" s="99"/>
      <c r="Y14" s="487" t="s">
        <v>253</v>
      </c>
      <c r="Z14" s="487"/>
      <c r="AA14" s="487"/>
      <c r="AB14" s="487"/>
      <c r="AC14" s="487"/>
      <c r="AD14" s="487"/>
      <c r="AE14" s="265"/>
      <c r="AF14" s="265"/>
      <c r="AG14" s="265"/>
      <c r="AH14" s="111"/>
      <c r="AI14" s="111"/>
      <c r="AJ14" s="111"/>
      <c r="AK14" s="111"/>
      <c r="AL14" s="111"/>
      <c r="AM14" s="111"/>
      <c r="AN14" s="111"/>
      <c r="AO14" s="111"/>
      <c r="AP14" s="111"/>
      <c r="AQ14" s="111"/>
      <c r="AR14" s="111"/>
      <c r="AS14" s="111"/>
      <c r="AW14" s="66"/>
    </row>
    <row r="15" spans="1:49" ht="13.8" customHeight="1" thickBot="1" x14ac:dyDescent="0.5">
      <c r="B15" s="311"/>
      <c r="C15" s="490"/>
      <c r="D15" s="490"/>
      <c r="E15" s="491"/>
      <c r="F15" s="491"/>
      <c r="G15" s="491"/>
      <c r="H15" s="491"/>
      <c r="I15" s="491"/>
      <c r="J15" s="491"/>
      <c r="K15" s="491"/>
      <c r="L15" s="491"/>
      <c r="M15" s="491"/>
      <c r="N15" s="491"/>
      <c r="O15" s="491"/>
      <c r="P15" s="491"/>
      <c r="Q15" s="491"/>
      <c r="R15" s="491"/>
      <c r="S15" s="491"/>
      <c r="T15" s="492"/>
      <c r="U15" s="399"/>
      <c r="X15" s="99"/>
      <c r="Y15" s="487"/>
      <c r="Z15" s="487"/>
      <c r="AA15" s="487"/>
      <c r="AB15" s="487"/>
      <c r="AC15" s="487"/>
      <c r="AD15" s="487"/>
      <c r="AE15" s="265"/>
      <c r="AF15" s="265"/>
      <c r="AG15" s="265"/>
      <c r="AH15" s="111"/>
      <c r="AI15" s="111"/>
      <c r="AJ15" s="111"/>
      <c r="AK15" s="111"/>
      <c r="AL15" s="111"/>
      <c r="AM15" s="111"/>
      <c r="AN15" s="111"/>
      <c r="AO15" s="111"/>
      <c r="AP15" s="111"/>
      <c r="AQ15" s="111"/>
      <c r="AR15" s="111"/>
      <c r="AS15" s="111"/>
      <c r="AW15" s="66"/>
    </row>
    <row r="16" spans="1:49" ht="15.75" customHeight="1" x14ac:dyDescent="0.4">
      <c r="B16" s="493" t="s">
        <v>263</v>
      </c>
      <c r="C16" s="494" t="s">
        <v>288</v>
      </c>
      <c r="D16" s="494"/>
      <c r="E16" s="495"/>
      <c r="F16" s="496"/>
      <c r="G16" s="497"/>
      <c r="H16" s="498"/>
      <c r="I16" s="498"/>
      <c r="J16" s="498"/>
      <c r="K16" s="494"/>
      <c r="L16" s="494"/>
      <c r="M16" s="494"/>
      <c r="N16" s="494"/>
      <c r="O16" s="494"/>
      <c r="P16" s="499" t="s">
        <v>265</v>
      </c>
      <c r="Q16" s="500" t="str">
        <f>IF(T4="○","適合","不適合")</f>
        <v>不適合</v>
      </c>
      <c r="R16" s="500"/>
      <c r="S16" s="501" t="str">
        <f>IF(AND(Q16="適合",H17="適合"),"適合","不適合")</f>
        <v>不適合</v>
      </c>
      <c r="T16" s="502"/>
      <c r="U16" s="57"/>
      <c r="Y16" s="487" t="s">
        <v>268</v>
      </c>
      <c r="AU16" s="57">
        <v>2</v>
      </c>
    </row>
    <row r="17" spans="2:47" ht="15.75" customHeight="1" thickBot="1" x14ac:dyDescent="0.45">
      <c r="B17" s="503"/>
      <c r="C17" s="504" t="s">
        <v>266</v>
      </c>
      <c r="D17" s="504"/>
      <c r="E17" s="504"/>
      <c r="F17" s="505">
        <f>COUNTIF(T6:T14,"○")</f>
        <v>0</v>
      </c>
      <c r="G17" s="506" t="s">
        <v>265</v>
      </c>
      <c r="H17" s="507" t="str">
        <f>IF(F17&gt;1,"適合","不適合")</f>
        <v>不適合</v>
      </c>
      <c r="I17" s="507"/>
      <c r="J17" s="508"/>
      <c r="K17" s="509"/>
      <c r="L17" s="504"/>
      <c r="M17" s="504"/>
      <c r="N17" s="504"/>
      <c r="O17" s="504"/>
      <c r="P17" s="504"/>
      <c r="Q17" s="504"/>
      <c r="R17" s="504"/>
      <c r="S17" s="510"/>
      <c r="T17" s="511"/>
      <c r="U17" s="57"/>
      <c r="Y17" s="487" t="s">
        <v>268</v>
      </c>
      <c r="AU17" s="57">
        <v>2</v>
      </c>
    </row>
    <row r="18" spans="2:47" ht="5.4" customHeight="1" thickBot="1" x14ac:dyDescent="0.45">
      <c r="C18" s="57"/>
      <c r="D18" s="57"/>
      <c r="E18" s="512"/>
      <c r="F18" s="513"/>
      <c r="G18" s="66"/>
      <c r="H18" s="57"/>
      <c r="I18" s="57"/>
      <c r="J18" s="57"/>
      <c r="K18" s="57"/>
      <c r="L18" s="57"/>
      <c r="M18" s="57"/>
      <c r="N18" s="57"/>
      <c r="O18" s="57"/>
      <c r="P18" s="57"/>
      <c r="Q18" s="57"/>
      <c r="R18" s="57"/>
      <c r="S18" s="57"/>
      <c r="T18" s="57"/>
      <c r="U18" s="57"/>
      <c r="Y18" s="487" t="s">
        <v>268</v>
      </c>
      <c r="AU18" s="57">
        <v>2</v>
      </c>
    </row>
    <row r="19" spans="2:47" ht="15.75" customHeight="1" x14ac:dyDescent="0.4">
      <c r="B19" s="514" t="s">
        <v>269</v>
      </c>
      <c r="C19" s="494" t="s">
        <v>289</v>
      </c>
      <c r="D19" s="494"/>
      <c r="E19" s="495"/>
      <c r="F19" s="496"/>
      <c r="G19" s="497"/>
      <c r="H19" s="498"/>
      <c r="I19" s="498"/>
      <c r="J19" s="498"/>
      <c r="K19" s="494"/>
      <c r="L19" s="494"/>
      <c r="M19" s="494"/>
      <c r="N19" s="494"/>
      <c r="O19" s="494"/>
      <c r="P19" s="515" t="s">
        <v>265</v>
      </c>
      <c r="Q19" s="500" t="str">
        <f>IF(T4="○","適合","不適合")</f>
        <v>不適合</v>
      </c>
      <c r="R19" s="500"/>
      <c r="S19" s="516" t="str">
        <f>IF(AND(Q19="適合",H20="適合",Q20="適合",H21="適合"),"適合","不適合")</f>
        <v>不適合</v>
      </c>
      <c r="T19" s="517"/>
      <c r="U19" s="57"/>
      <c r="Y19" s="487" t="s">
        <v>268</v>
      </c>
      <c r="AU19" s="57">
        <v>2</v>
      </c>
    </row>
    <row r="20" spans="2:47" ht="15.75" customHeight="1" x14ac:dyDescent="0.4">
      <c r="B20" s="518"/>
      <c r="C20" s="294" t="s">
        <v>270</v>
      </c>
      <c r="D20" s="294"/>
      <c r="E20" s="519" t="s">
        <v>271</v>
      </c>
      <c r="F20" s="520">
        <f>COUNTIF(T6:T9,"○")</f>
        <v>0</v>
      </c>
      <c r="G20" s="519" t="s">
        <v>265</v>
      </c>
      <c r="H20" s="521" t="str">
        <f>IF(F20&gt;=1,"適合","不適合")</f>
        <v>不適合</v>
      </c>
      <c r="I20" s="521"/>
      <c r="J20" s="522"/>
      <c r="K20" s="522"/>
      <c r="L20" s="204" t="s">
        <v>272</v>
      </c>
      <c r="M20" s="294"/>
      <c r="N20" s="294"/>
      <c r="O20" s="523">
        <f>COUNTIF(T10:T11,"○")</f>
        <v>0</v>
      </c>
      <c r="P20" s="524" t="s">
        <v>265</v>
      </c>
      <c r="Q20" s="522" t="str">
        <f>IF(O20&gt;=1,"適合","不適合")</f>
        <v>不適合</v>
      </c>
      <c r="R20" s="522"/>
      <c r="S20" s="525"/>
      <c r="T20" s="526"/>
      <c r="U20" s="57"/>
      <c r="Y20" s="487" t="s">
        <v>268</v>
      </c>
      <c r="AU20" s="57">
        <v>2</v>
      </c>
    </row>
    <row r="21" spans="2:47" ht="15.75" customHeight="1" thickBot="1" x14ac:dyDescent="0.45">
      <c r="B21" s="527"/>
      <c r="C21" s="504" t="s">
        <v>290</v>
      </c>
      <c r="D21" s="504"/>
      <c r="E21" s="504"/>
      <c r="F21" s="528">
        <f>COUNTIF(T6:T14,"○")</f>
        <v>0</v>
      </c>
      <c r="G21" s="506" t="s">
        <v>265</v>
      </c>
      <c r="H21" s="509" t="str">
        <f>IF(F21&gt;3,"適合","不適合")</f>
        <v>不適合</v>
      </c>
      <c r="I21" s="133"/>
      <c r="J21" s="133"/>
      <c r="K21" s="509"/>
      <c r="L21" s="529"/>
      <c r="M21" s="529"/>
      <c r="N21" s="529"/>
      <c r="O21" s="529"/>
      <c r="P21" s="529"/>
      <c r="Q21" s="529"/>
      <c r="R21" s="529"/>
      <c r="S21" s="530"/>
      <c r="T21" s="531"/>
      <c r="U21" s="319"/>
      <c r="Y21" s="487" t="s">
        <v>268</v>
      </c>
      <c r="AU21" s="57">
        <v>2</v>
      </c>
    </row>
    <row r="22" spans="2:47" ht="15.75" customHeight="1" x14ac:dyDescent="0.4">
      <c r="C22" s="57"/>
      <c r="D22" s="57"/>
      <c r="E22" s="57"/>
      <c r="F22" s="532"/>
      <c r="G22" s="66"/>
      <c r="H22" s="57"/>
      <c r="I22" s="57"/>
      <c r="J22" s="57"/>
      <c r="K22" s="57"/>
      <c r="L22" s="57"/>
      <c r="M22" s="57"/>
      <c r="N22" s="57"/>
      <c r="O22" s="57"/>
      <c r="P22" s="57"/>
      <c r="Q22" s="57"/>
      <c r="R22" s="57"/>
      <c r="S22" s="57"/>
      <c r="T22" s="57"/>
      <c r="U22" s="57"/>
      <c r="Y22" s="487" t="s">
        <v>268</v>
      </c>
      <c r="AU22" s="57">
        <v>2</v>
      </c>
    </row>
    <row r="23" spans="2:47" ht="15.75" customHeight="1" x14ac:dyDescent="0.4">
      <c r="C23" s="57"/>
      <c r="D23" s="57"/>
      <c r="E23" s="57"/>
      <c r="F23" s="265"/>
      <c r="G23" s="66"/>
      <c r="H23" s="57"/>
      <c r="I23" s="57"/>
      <c r="J23" s="57"/>
      <c r="K23" s="57"/>
      <c r="L23" s="57"/>
      <c r="M23" s="57"/>
      <c r="N23" s="57"/>
      <c r="O23" s="57"/>
      <c r="P23" s="57"/>
      <c r="Q23" s="57"/>
      <c r="R23" s="57"/>
      <c r="S23" s="57"/>
      <c r="T23" s="57"/>
      <c r="U23" s="57"/>
      <c r="AU23" s="57">
        <v>2</v>
      </c>
    </row>
    <row r="24" spans="2:47" ht="15.75" customHeight="1" x14ac:dyDescent="0.4">
      <c r="C24" s="66"/>
      <c r="D24" s="57"/>
      <c r="E24" s="57"/>
      <c r="F24" s="532"/>
      <c r="G24" s="66"/>
      <c r="H24" s="66"/>
      <c r="I24" s="66"/>
      <c r="J24" s="66"/>
      <c r="K24" s="66"/>
      <c r="L24" s="57"/>
      <c r="M24" s="57"/>
      <c r="N24" s="57"/>
      <c r="O24" s="57"/>
      <c r="P24" s="57"/>
      <c r="Q24" s="57"/>
      <c r="R24" s="57"/>
      <c r="S24" s="57"/>
      <c r="T24" s="57"/>
      <c r="U24" s="57"/>
      <c r="Y24" s="487" t="s">
        <v>268</v>
      </c>
      <c r="AU24" s="57">
        <v>2</v>
      </c>
    </row>
    <row r="29" spans="2:47" ht="15" customHeight="1" x14ac:dyDescent="0.4"/>
    <row r="30" spans="2:47" ht="15" customHeight="1" x14ac:dyDescent="0.4"/>
    <row r="31" spans="2:47" ht="15" customHeight="1" x14ac:dyDescent="0.4"/>
    <row r="32" spans="2:47"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sheetData>
  <sheetProtection algorithmName="SHA-512" hashValue="AB0ZdJUj2AeUL3obVTCQ0KGCHpAHTp3bd3orAon0d2n6JTv6PnNM74thEq8pI9pAE0WdWKwDB/QM//12Pq86+w==" saltValue="P3pXaWT6C2QAwiy/DMZ1sQ==" spinCount="100000" sheet="1" formatRows="0"/>
  <dataConsolidate/>
  <mergeCells count="23">
    <mergeCell ref="B16:B17"/>
    <mergeCell ref="S16:T17"/>
    <mergeCell ref="H17:I17"/>
    <mergeCell ref="B19:B21"/>
    <mergeCell ref="S19:T21"/>
    <mergeCell ref="H20:I20"/>
    <mergeCell ref="C10:D11"/>
    <mergeCell ref="E10:S10"/>
    <mergeCell ref="E11:S11"/>
    <mergeCell ref="C12:D14"/>
    <mergeCell ref="E12:S12"/>
    <mergeCell ref="E13:S13"/>
    <mergeCell ref="E14:S14"/>
    <mergeCell ref="B3:D3"/>
    <mergeCell ref="E3:T3"/>
    <mergeCell ref="B4:B5"/>
    <mergeCell ref="C4:S5"/>
    <mergeCell ref="T4:T5"/>
    <mergeCell ref="C6:D9"/>
    <mergeCell ref="E6:S7"/>
    <mergeCell ref="T6:T7"/>
    <mergeCell ref="E8:S8"/>
    <mergeCell ref="E9:S9"/>
  </mergeCells>
  <phoneticPr fontId="2"/>
  <conditionalFormatting sqref="B16:T16 B17:H17 J17:T17">
    <cfRule type="expression" dxfId="3" priority="1">
      <formula>$E$3="誘導水準"</formula>
    </cfRule>
  </conditionalFormatting>
  <conditionalFormatting sqref="B19:T21">
    <cfRule type="expression" dxfId="2" priority="2">
      <formula>$E$3="評価基準"</formula>
    </cfRule>
    <cfRule type="expression" priority="3">
      <formula>$E$3="評価基準"</formula>
    </cfRule>
  </conditionalFormatting>
  <conditionalFormatting sqref="E3">
    <cfRule type="expression" dxfId="1" priority="5">
      <formula>#REF!&lt;&gt;#REF!</formula>
    </cfRule>
  </conditionalFormatting>
  <conditionalFormatting sqref="F22 F24">
    <cfRule type="expression" dxfId="0" priority="4">
      <formula>#REF!&lt;&gt;#REF!</formula>
    </cfRule>
  </conditionalFormatting>
  <dataValidations count="4">
    <dataValidation type="list" allowBlank="1" showInputMessage="1" showErrorMessage="1" sqref="T4:T14" xr:uid="{BEBECBA3-B91D-474E-ACDB-FC220E3B5E49}">
      <formula1>"　,○"</formula1>
    </dataValidation>
    <dataValidation type="list" allowBlank="1" showInputMessage="1" showErrorMessage="1" sqref="E3:T3" xr:uid="{897AEC6C-662D-4F70-BA36-0A254E9D38D0}">
      <formula1>"　,評価基準,誘導水準"</formula1>
    </dataValidation>
    <dataValidation type="list" allowBlank="1" showInputMessage="1" showErrorMessage="1" sqref="F22" xr:uid="{116AAED5-4FE4-4EF2-847A-2A7B854D027A}">
      <formula1>#REF!</formula1>
    </dataValidation>
    <dataValidation type="list" allowBlank="1" showInputMessage="1" showErrorMessage="1" sqref="F24" xr:uid="{DC71D01E-B597-4C30-A44C-E74E078A97E8}">
      <formula1>$X$24:$Y$24</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⓪（完了）</vt:lpstr>
      <vt:lpstr>①完了</vt:lpstr>
      <vt:lpstr>②住宅</vt:lpstr>
      <vt:lpstr>②住宅以外</vt:lpstr>
      <vt:lpstr>③住宅(エネマネ)</vt:lpstr>
      <vt:lpstr>③住宅以外(エネマネ)</vt:lpstr>
      <vt:lpstr>②住宅!Print_Area</vt:lpstr>
      <vt:lpstr>②住宅以外!Print_Area</vt:lpstr>
      <vt:lpstr>'③住宅(エネマネ)'!Print_Area</vt:lpstr>
      <vt:lpstr>'③住宅以外(エネマネ)'!Print_Area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清水　隆太郎</cp:lastModifiedBy>
  <dcterms:created xsi:type="dcterms:W3CDTF">2021-01-08T05:35:04Z</dcterms:created>
  <dcterms:modified xsi:type="dcterms:W3CDTF">2026-04-28T08:34:13Z</dcterms:modified>
</cp:coreProperties>
</file>