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6.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drawings/drawing7.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drawings/drawing8.xml" ContentType="application/vnd.openxmlformats-officedocument.drawing+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showInkAnnotation="0" codeName="ThisWorkbook"/>
  <xr:revisionPtr revIDLastSave="0" documentId="13_ncr:1_{0D560B95-07A3-4195-A2AB-80434FAF0152}" xr6:coauthVersionLast="47" xr6:coauthVersionMax="47" xr10:uidLastSave="{00000000-0000-0000-0000-000000000000}"/>
  <workbookProtection workbookAlgorithmName="SHA-512" workbookHashValue="+fQFLekkfGqTKN5Cb/gnFeVop+HdhOGIq/O0PgoDsBCAHdaYzDZFXS3N24NLIHAdxc1y3A77eVLT0yWrf/7WAQ==" workbookSaltValue="DUKy1tzaxOvifsKvynbFXg==" workbookSpinCount="100000" lockStructure="1"/>
  <bookViews>
    <workbookView xWindow="-108" yWindow="-108" windowWidth="23256" windowHeight="12456" tabRatio="865" xr2:uid="{00000000-000D-0000-FFFF-FFFF00000000}"/>
  </bookViews>
  <sheets>
    <sheet name="建築物の概要" sheetId="10" r:id="rId1"/>
    <sheet name="環境性能係数（住宅のみ）" sheetId="38" r:id="rId2"/>
    <sheet name="環境性能係数（非住宅のみ）" sheetId="39" r:id="rId3"/>
    <sheet name="環境性能係数（複合用途）" sheetId="36" r:id="rId4"/>
    <sheet name="➀住宅（環境性能+再エネ化率）" sheetId="37" r:id="rId5"/>
    <sheet name="➀非住宅（環境性能+再エネ化率）" sheetId="27" r:id="rId6"/>
    <sheet name="②住宅・非住宅共通 (再エネ)" sheetId="24" r:id="rId7"/>
    <sheet name="③住宅(エネマネ)" sheetId="25" r:id="rId8"/>
    <sheet name="③非住宅(エネマネ)" sheetId="28" r:id="rId9"/>
    <sheet name="以降エネルギーの面的利用検討" sheetId="35" r:id="rId10"/>
    <sheet name="その１" sheetId="29" r:id="rId11"/>
    <sheet name="その2" sheetId="30" r:id="rId12"/>
    <sheet name="その3" sheetId="31" r:id="rId13"/>
    <sheet name="その１記入例" sheetId="32" r:id="rId14"/>
    <sheet name="その2記入例" sheetId="33" r:id="rId15"/>
    <sheet name="その3記入例" sheetId="34" r:id="rId16"/>
  </sheets>
  <definedNames>
    <definedName name="_xlnm.Print_Area" localSheetId="4">'➀住宅（環境性能+再エネ化率）'!$A$1:$Z$31</definedName>
    <definedName name="_xlnm.Print_Area" localSheetId="5">'➀非住宅（環境性能+再エネ化率）'!$A$1:$BF$34</definedName>
    <definedName name="_xlnm.Print_Area" localSheetId="6">'②住宅・非住宅共通 (再エネ)'!$A$1:$X$64</definedName>
    <definedName name="_xlnm.Print_Area" localSheetId="7">'③住宅(エネマネ)'!$A$1:$V$24</definedName>
    <definedName name="_xlnm.Print_Area" localSheetId="8">'③非住宅(エネマネ)'!$A$1:$V$23</definedName>
    <definedName name="_xlnm.Print_Area" localSheetId="10">その１!$A$1:$T$62</definedName>
    <definedName name="_xlnm.Print_Area" localSheetId="13">その１記入例!$A$1:$T$62</definedName>
    <definedName name="_xlnm.Print_Area" localSheetId="11">その2!$A$1:$Q$50</definedName>
    <definedName name="_xlnm.Print_Area" localSheetId="14">その2記入例!$A$1:$Q$48</definedName>
    <definedName name="_xlnm.Print_Area" localSheetId="12">その3!$A$1:$O$39</definedName>
    <definedName name="_xlnm.Print_Area" localSheetId="15">その3記入例!$A$1:$O$35</definedName>
    <definedName name="_xlnm.Print_Area" localSheetId="1">'環境性能係数（住宅のみ）'!$A$1:$AA$27</definedName>
    <definedName name="_xlnm.Print_Area" localSheetId="2">'環境性能係数（非住宅のみ）'!$A$1:$AA$48</definedName>
    <definedName name="_xlnm.Print_Area" localSheetId="3">'環境性能係数（複合用途）'!$A$1:$AC$48</definedName>
    <definedName name="_xlnm.Print_Area" localSheetId="0">建築物の概要!$A$1:$T$32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36" l="1"/>
  <c r="D4" i="36"/>
  <c r="D5" i="36" l="1"/>
  <c r="D3" i="39" l="1"/>
  <c r="G28" i="39"/>
  <c r="G7" i="39" a="1"/>
  <c r="G7" i="39" s="1"/>
  <c r="AL5" i="39"/>
  <c r="AL4" i="39"/>
  <c r="AL3" i="39"/>
  <c r="G7" i="38" a="1"/>
  <c r="G7" i="38" s="1"/>
  <c r="D3" i="38" s="1"/>
  <c r="AL5" i="38"/>
  <c r="AL4" i="38"/>
  <c r="AL3" i="38"/>
  <c r="G7" i="36" a="1"/>
  <c r="G7" i="36" s="1"/>
  <c r="K30" i="27"/>
  <c r="K27" i="37"/>
  <c r="AL3" i="36"/>
  <c r="AL4" i="36"/>
  <c r="AL5" i="36"/>
  <c r="H6" i="24"/>
  <c r="K29" i="27"/>
  <c r="K26" i="37"/>
  <c r="N20" i="24"/>
  <c r="N22" i="24"/>
  <c r="H46" i="24"/>
  <c r="K24" i="37" l="1"/>
  <c r="M12" i="33" l="1"/>
  <c r="Q56" i="32"/>
  <c r="Q45" i="32"/>
  <c r="Q34" i="32"/>
  <c r="M12" i="30"/>
  <c r="Q56" i="29"/>
  <c r="Q45" i="29"/>
  <c r="Q34" i="29"/>
  <c r="H55" i="24" l="1"/>
  <c r="H48" i="24"/>
  <c r="H49" i="24" s="1"/>
  <c r="N24" i="24"/>
  <c r="N23" i="24"/>
  <c r="N21" i="24"/>
  <c r="H59" i="24" l="1"/>
  <c r="K6" i="24" l="1"/>
  <c r="K27" i="27" l="1"/>
  <c r="F23" i="25" l="1"/>
  <c r="Q19" i="25"/>
  <c r="H5" i="24"/>
  <c r="F22" i="28" l="1"/>
  <c r="O21" i="28"/>
  <c r="F21" i="28"/>
  <c r="F18" i="28"/>
  <c r="H18" i="28" s="1"/>
  <c r="Q20" i="28"/>
  <c r="Q17" i="28"/>
  <c r="S17" i="28" l="1"/>
  <c r="H22" i="28"/>
  <c r="Q21" i="28"/>
  <c r="H21" i="28"/>
  <c r="H23" i="25"/>
  <c r="F24" i="25"/>
  <c r="H24" i="25" s="1"/>
  <c r="O23" i="25"/>
  <c r="Q23" i="25" s="1"/>
  <c r="Q22" i="25"/>
  <c r="S20" i="28" l="1"/>
  <c r="S22" i="25"/>
  <c r="F20" i="25"/>
  <c r="H20" i="25" s="1"/>
  <c r="S19" i="25" s="1"/>
  <c r="H8" i="24" l="1"/>
  <c r="H7" i="24"/>
  <c r="BB57" i="27" l="1"/>
  <c r="BB56" i="27"/>
  <c r="AG55" i="27"/>
  <c r="AC55" i="27"/>
  <c r="AG54" i="27"/>
  <c r="AC54" i="27"/>
  <c r="BA53" i="27"/>
  <c r="AG53" i="27"/>
  <c r="AC53" i="27"/>
  <c r="AU51" i="27"/>
  <c r="AT51" i="27"/>
  <c r="AU49" i="27"/>
  <c r="AT49" i="27"/>
  <c r="AU48" i="27"/>
  <c r="AT48" i="27"/>
  <c r="AU47" i="27"/>
  <c r="AT47" i="27"/>
  <c r="AU46" i="27"/>
  <c r="AT46" i="27"/>
  <c r="AU45" i="27"/>
  <c r="AT45" i="27"/>
  <c r="AU44" i="27"/>
  <c r="AT44" i="27"/>
  <c r="AU43" i="27"/>
  <c r="AT43" i="27"/>
  <c r="AU42" i="27"/>
  <c r="AT42" i="27"/>
  <c r="AU41" i="27"/>
  <c r="AT41" i="27"/>
  <c r="AU40" i="27"/>
  <c r="AT40" i="27"/>
  <c r="AU39" i="27"/>
  <c r="AT39" i="27"/>
  <c r="AU38" i="27"/>
  <c r="AT38" i="27"/>
  <c r="AU37" i="27"/>
  <c r="AT37" i="27"/>
  <c r="AU36" i="27"/>
  <c r="AT36" i="27"/>
  <c r="AU35" i="27"/>
  <c r="AT35" i="27"/>
  <c r="AU34" i="27"/>
  <c r="AT34" i="27"/>
  <c r="AU33" i="27"/>
  <c r="AT33" i="27"/>
  <c r="AU32" i="27"/>
  <c r="AT32" i="27"/>
  <c r="AU31" i="27"/>
  <c r="AT31" i="27"/>
  <c r="BF30" i="27"/>
  <c r="BF29" i="27"/>
  <c r="AK29" i="27"/>
  <c r="BF28" i="27"/>
  <c r="AK28" i="27"/>
  <c r="BF27" i="27"/>
  <c r="AK27" i="27"/>
  <c r="AK30" i="27" s="1"/>
  <c r="BF31" i="27"/>
  <c r="BF19" i="27"/>
  <c r="BB19" i="27"/>
  <c r="AU18" i="27"/>
  <c r="AT18" i="27"/>
  <c r="AU17" i="27"/>
  <c r="AT17" i="27"/>
  <c r="AU15" i="27"/>
  <c r="AT15" i="27"/>
  <c r="AU13" i="27"/>
  <c r="AT13" i="27"/>
  <c r="AU12" i="27"/>
  <c r="AT12" i="27"/>
  <c r="AU14" i="27"/>
  <c r="BA11" i="27"/>
  <c r="AG11" i="27"/>
  <c r="AC11" i="27"/>
  <c r="BB8" i="27"/>
  <c r="AP8" i="27"/>
  <c r="BB7" i="27"/>
  <c r="AP7" i="27"/>
  <c r="AK7" i="27"/>
  <c r="AG7" i="27"/>
  <c r="AC7" i="27"/>
  <c r="AU6" i="27"/>
  <c r="AP6" i="27"/>
  <c r="AK6" i="27"/>
  <c r="AG6" i="27"/>
  <c r="AC6" i="27"/>
  <c r="BA5" i="27"/>
  <c r="AP5" i="27"/>
  <c r="AG5" i="27"/>
  <c r="AC5" i="27"/>
  <c r="AP4" i="27"/>
  <c r="AP3" i="27"/>
  <c r="AP2" i="27"/>
  <c r="BB55" i="27" l="1"/>
  <c r="AG19" i="27"/>
  <c r="AC19" i="27"/>
  <c r="BF32" i="27"/>
  <c r="AC56" i="27"/>
  <c r="AK19" i="27"/>
  <c r="BB12" i="27"/>
  <c r="AG56" i="27" l="1"/>
  <c r="H10" i="24"/>
  <c r="H11" i="24" l="1"/>
  <c r="H12" i="24" s="1"/>
  <c r="H13" i="24" s="1"/>
  <c r="H15" i="24" l="1"/>
  <c r="H60" i="24" s="1"/>
  <c r="G28" i="36"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<sst xmlns="http://schemas.openxmlformats.org/spreadsheetml/2006/main" count="1058" uniqueCount="479">
  <si>
    <t>その他</t>
    <rPh sb="2" eb="3">
      <t>タ</t>
    </rPh>
    <phoneticPr fontId="2"/>
  </si>
  <si>
    <t>住宅等</t>
    <rPh sb="0" eb="3">
      <t>ジュウタクトウ</t>
    </rPh>
    <phoneticPr fontId="3"/>
  </si>
  <si>
    <t>飲食店等</t>
    <rPh sb="0" eb="2">
      <t>インショク</t>
    </rPh>
    <rPh sb="2" eb="3">
      <t>テン</t>
    </rPh>
    <rPh sb="3" eb="4">
      <t>トウ</t>
    </rPh>
    <phoneticPr fontId="3"/>
  </si>
  <si>
    <t>ホテル等</t>
    <rPh sb="3" eb="4">
      <t>トウ</t>
    </rPh>
    <phoneticPr fontId="3"/>
  </si>
  <si>
    <t>集会所等</t>
    <rPh sb="0" eb="2">
      <t>シュウカイ</t>
    </rPh>
    <rPh sb="2" eb="3">
      <t>ジョ</t>
    </rPh>
    <rPh sb="3" eb="4">
      <t>トウ</t>
    </rPh>
    <phoneticPr fontId="3"/>
  </si>
  <si>
    <t>病院等</t>
    <rPh sb="0" eb="3">
      <t>ビョウイントウ</t>
    </rPh>
    <phoneticPr fontId="3"/>
  </si>
  <si>
    <t>工場等</t>
    <rPh sb="0" eb="3">
      <t>コウジョウトウ</t>
    </rPh>
    <phoneticPr fontId="3"/>
  </si>
  <si>
    <t>百貨店等</t>
    <rPh sb="0" eb="4">
      <t>ヒャッカテントウ</t>
    </rPh>
    <phoneticPr fontId="3"/>
  </si>
  <si>
    <t>事務所等</t>
    <rPh sb="0" eb="2">
      <t>ジム</t>
    </rPh>
    <rPh sb="2" eb="3">
      <t>ショ</t>
    </rPh>
    <rPh sb="3" eb="4">
      <t>トウ</t>
    </rPh>
    <phoneticPr fontId="3"/>
  </si>
  <si>
    <t>学校等</t>
    <rPh sb="0" eb="3">
      <t>ガッコウトウ</t>
    </rPh>
    <phoneticPr fontId="3"/>
  </si>
  <si>
    <t>建築物等の所在地</t>
    <rPh sb="0" eb="3">
      <t>ケンチクブツ</t>
    </rPh>
    <phoneticPr fontId="3"/>
  </si>
  <si>
    <t>３　建築物等の概要</t>
    <rPh sb="2" eb="5">
      <t>ケンチクブツ</t>
    </rPh>
    <phoneticPr fontId="3"/>
  </si>
  <si>
    <t>再開発等促進区を定める地区計画</t>
    <phoneticPr fontId="2"/>
  </si>
  <si>
    <t>高度利用地区</t>
    <phoneticPr fontId="2"/>
  </si>
  <si>
    <t>特定街区</t>
    <phoneticPr fontId="2"/>
  </si>
  <si>
    <t>評価基準</t>
    <rPh sb="0" eb="2">
      <t>ヒョウカ</t>
    </rPh>
    <rPh sb="2" eb="4">
      <t>キジュン</t>
    </rPh>
    <phoneticPr fontId="2"/>
  </si>
  <si>
    <t>誘導水準</t>
    <rPh sb="0" eb="2">
      <t>ユウドウ</t>
    </rPh>
    <rPh sb="2" eb="4">
      <t>スイジュン</t>
    </rPh>
    <phoneticPr fontId="2"/>
  </si>
  <si>
    <t>数値</t>
    <rPh sb="0" eb="2">
      <t>スウチ</t>
    </rPh>
    <phoneticPr fontId="2"/>
  </si>
  <si>
    <t>標準入力法</t>
    <rPh sb="0" eb="2">
      <t>ヒョウジュン</t>
    </rPh>
    <rPh sb="2" eb="4">
      <t>ニュウリョク</t>
    </rPh>
    <rPh sb="4" eb="5">
      <t>ホウ</t>
    </rPh>
    <phoneticPr fontId="2"/>
  </si>
  <si>
    <t>モデル建物法</t>
    <rPh sb="3" eb="5">
      <t>タテモノ</t>
    </rPh>
    <rPh sb="5" eb="6">
      <t>ホウ</t>
    </rPh>
    <phoneticPr fontId="2"/>
  </si>
  <si>
    <t>〇</t>
    <phoneticPr fontId="2"/>
  </si>
  <si>
    <t>自由記載</t>
    <rPh sb="0" eb="2">
      <t>ジユウ</t>
    </rPh>
    <rPh sb="2" eb="4">
      <t>キサイ</t>
    </rPh>
    <phoneticPr fontId="2"/>
  </si>
  <si>
    <t>(ア)基本方針のうち適合する基準等</t>
    <rPh sb="3" eb="5">
      <t>キホン</t>
    </rPh>
    <rPh sb="5" eb="7">
      <t>ホウシン</t>
    </rPh>
    <rPh sb="10" eb="12">
      <t>テキゴウ</t>
    </rPh>
    <rPh sb="14" eb="16">
      <t>キジュン</t>
    </rPh>
    <rPh sb="16" eb="17">
      <t>トウ</t>
    </rPh>
    <phoneticPr fontId="2"/>
  </si>
  <si>
    <t>新築・増築の区別</t>
    <rPh sb="0" eb="2">
      <t>シンチク</t>
    </rPh>
    <rPh sb="3" eb="5">
      <t>ゾウチク</t>
    </rPh>
    <rPh sb="6" eb="8">
      <t>クベツ</t>
    </rPh>
    <phoneticPr fontId="3"/>
  </si>
  <si>
    <t>スケジュール（予定）</t>
    <rPh sb="7" eb="9">
      <t>ヨテイ</t>
    </rPh>
    <phoneticPr fontId="3"/>
  </si>
  <si>
    <t>A</t>
    <phoneticPr fontId="2"/>
  </si>
  <si>
    <t>B</t>
    <phoneticPr fontId="2"/>
  </si>
  <si>
    <t>ウ</t>
    <phoneticPr fontId="2"/>
  </si>
  <si>
    <t>←ここから非表示</t>
    <rPh sb="5" eb="8">
      <t>ヒヒョウジ</t>
    </rPh>
    <phoneticPr fontId="2"/>
  </si>
  <si>
    <t>一致する場合</t>
    <rPh sb="0" eb="2">
      <t>イッチ</t>
    </rPh>
    <rPh sb="4" eb="6">
      <t>バアイ</t>
    </rPh>
    <phoneticPr fontId="2"/>
  </si>
  <si>
    <t>ここまで非表示→</t>
    <rPh sb="4" eb="7">
      <t>ヒヒョウジ</t>
    </rPh>
    <phoneticPr fontId="2"/>
  </si>
  <si>
    <t>←モデル建物法の場合は、平均値を入力してください。</t>
    <rPh sb="4" eb="6">
      <t>タテモノ</t>
    </rPh>
    <rPh sb="6" eb="7">
      <t>ホウ</t>
    </rPh>
    <rPh sb="8" eb="10">
      <t>バアイ</t>
    </rPh>
    <rPh sb="12" eb="15">
      <t>ヘイキンチ</t>
    </rPh>
    <rPh sb="16" eb="18">
      <t>ニュウリョク</t>
    </rPh>
    <phoneticPr fontId="2"/>
  </si>
  <si>
    <t>ホテル等</t>
    <rPh sb="3" eb="4">
      <t>トウ</t>
    </rPh>
    <phoneticPr fontId="2"/>
  </si>
  <si>
    <t>←標準入力法の場合は、代表値を入力してください。</t>
    <rPh sb="1" eb="3">
      <t>ヒョウジュン</t>
    </rPh>
    <rPh sb="3" eb="5">
      <t>ニュウリョク</t>
    </rPh>
    <rPh sb="5" eb="6">
      <t>ホウ</t>
    </rPh>
    <rPh sb="7" eb="9">
      <t>バアイ</t>
    </rPh>
    <rPh sb="11" eb="13">
      <t>ダイヒョウ</t>
    </rPh>
    <rPh sb="13" eb="14">
      <t>チ</t>
    </rPh>
    <rPh sb="15" eb="17">
      <t>ニュウリョク</t>
    </rPh>
    <phoneticPr fontId="2"/>
  </si>
  <si>
    <t>病院等</t>
    <rPh sb="0" eb="2">
      <t>ビョウイン</t>
    </rPh>
    <rPh sb="2" eb="3">
      <t>トウ</t>
    </rPh>
    <phoneticPr fontId="2"/>
  </si>
  <si>
    <t>適用する</t>
    <rPh sb="0" eb="2">
      <t>テキヨウ</t>
    </rPh>
    <phoneticPr fontId="2"/>
  </si>
  <si>
    <t>段階1</t>
    <rPh sb="0" eb="2">
      <t>ダンカイ</t>
    </rPh>
    <phoneticPr fontId="2"/>
  </si>
  <si>
    <t>百貨店等</t>
    <rPh sb="0" eb="3">
      <t>ヒャッカテン</t>
    </rPh>
    <rPh sb="3" eb="4">
      <t>トウ</t>
    </rPh>
    <phoneticPr fontId="2"/>
  </si>
  <si>
    <t>適用しない</t>
    <rPh sb="0" eb="2">
      <t>テキヨウ</t>
    </rPh>
    <phoneticPr fontId="2"/>
  </si>
  <si>
    <t>段階2</t>
    <rPh sb="0" eb="2">
      <t>ダンカイ</t>
    </rPh>
    <phoneticPr fontId="2"/>
  </si>
  <si>
    <t>事務所等</t>
    <rPh sb="0" eb="2">
      <t>ジム</t>
    </rPh>
    <rPh sb="2" eb="3">
      <t>ショ</t>
    </rPh>
    <rPh sb="3" eb="4">
      <t>トウ</t>
    </rPh>
    <phoneticPr fontId="2"/>
  </si>
  <si>
    <t>PAL</t>
    <phoneticPr fontId="2"/>
  </si>
  <si>
    <t>％</t>
    <phoneticPr fontId="2"/>
  </si>
  <si>
    <t>段階決定テーブル</t>
    <rPh sb="0" eb="2">
      <t>ダンカイ</t>
    </rPh>
    <rPh sb="2" eb="4">
      <t>ケッテイ</t>
    </rPh>
    <phoneticPr fontId="2"/>
  </si>
  <si>
    <t>記載省略</t>
    <rPh sb="0" eb="2">
      <t>キサイ</t>
    </rPh>
    <rPh sb="2" eb="4">
      <t>ショウリャク</t>
    </rPh>
    <phoneticPr fontId="2"/>
  </si>
  <si>
    <t>段階3</t>
    <rPh sb="0" eb="2">
      <t>ダンカイ</t>
    </rPh>
    <phoneticPr fontId="2"/>
  </si>
  <si>
    <t>学校等</t>
    <rPh sb="0" eb="2">
      <t>ガッコウ</t>
    </rPh>
    <rPh sb="2" eb="3">
      <t>トウ</t>
    </rPh>
    <phoneticPr fontId="2"/>
  </si>
  <si>
    <t>フラグ</t>
    <phoneticPr fontId="2"/>
  </si>
  <si>
    <t>工場等</t>
    <rPh sb="0" eb="2">
      <t>コウジョウ</t>
    </rPh>
    <rPh sb="2" eb="3">
      <t>トウ</t>
    </rPh>
    <phoneticPr fontId="2"/>
  </si>
  <si>
    <t>段階</t>
    <rPh sb="0" eb="2">
      <t>ダンカイ</t>
    </rPh>
    <phoneticPr fontId="2"/>
  </si>
  <si>
    <t>←ブランク、〇：1</t>
    <phoneticPr fontId="2"/>
  </si>
  <si>
    <t>合計</t>
    <rPh sb="0" eb="1">
      <t>ゴウケイ</t>
    </rPh>
    <phoneticPr fontId="2"/>
  </si>
  <si>
    <t>（段階決定用計算式）</t>
    <rPh sb="1" eb="3">
      <t>ダンカイ</t>
    </rPh>
    <rPh sb="3" eb="5">
      <t>ケッテイ</t>
    </rPh>
    <rPh sb="5" eb="6">
      <t>ヨウ</t>
    </rPh>
    <rPh sb="6" eb="8">
      <t>ケイサン</t>
    </rPh>
    <rPh sb="8" eb="9">
      <t>シキ</t>
    </rPh>
    <phoneticPr fontId="2"/>
  </si>
  <si>
    <t>合計</t>
    <rPh sb="0" eb="2">
      <t>ゴウケイ</t>
    </rPh>
    <phoneticPr fontId="2"/>
  </si>
  <si>
    <t>工場</t>
    <rPh sb="0" eb="2">
      <t>コウジョウ</t>
    </rPh>
    <phoneticPr fontId="2"/>
  </si>
  <si>
    <t>小計</t>
    <rPh sb="0" eb="2">
      <t>ショウケイ</t>
    </rPh>
    <phoneticPr fontId="2"/>
  </si>
  <si>
    <t>Nearly ZEB</t>
    <phoneticPr fontId="2"/>
  </si>
  <si>
    <t>病院</t>
    <rPh sb="0" eb="2">
      <t>ビョウイン</t>
    </rPh>
    <phoneticPr fontId="2"/>
  </si>
  <si>
    <t>ZEB Ready</t>
    <phoneticPr fontId="2"/>
  </si>
  <si>
    <t>百貨店</t>
    <rPh sb="0" eb="3">
      <t>ヒャッカテン</t>
    </rPh>
    <phoneticPr fontId="2"/>
  </si>
  <si>
    <t>ZEB Oriented</t>
    <phoneticPr fontId="2"/>
  </si>
  <si>
    <t>飲食店</t>
    <rPh sb="0" eb="2">
      <t>インショク</t>
    </rPh>
    <rPh sb="2" eb="3">
      <t>テン</t>
    </rPh>
    <phoneticPr fontId="2"/>
  </si>
  <si>
    <t>集会所</t>
    <rPh sb="0" eb="3">
      <t>シュウカイジョ</t>
    </rPh>
    <phoneticPr fontId="2"/>
  </si>
  <si>
    <t>MJ/h</t>
  </si>
  <si>
    <t>kW</t>
    <phoneticPr fontId="2"/>
  </si>
  <si>
    <t>最高点決定テーブル</t>
    <rPh sb="0" eb="3">
      <t>サイコウテン</t>
    </rPh>
    <rPh sb="3" eb="5">
      <t>ケッテイ</t>
    </rPh>
    <phoneticPr fontId="2"/>
  </si>
  <si>
    <t>急速充電設備（定格出力90kW以上）</t>
    <rPh sb="0" eb="2">
      <t>キュウソク</t>
    </rPh>
    <rPh sb="2" eb="4">
      <t>ジュウデン</t>
    </rPh>
    <rPh sb="4" eb="6">
      <t>セツビ</t>
    </rPh>
    <rPh sb="7" eb="9">
      <t>テイカク</t>
    </rPh>
    <rPh sb="9" eb="11">
      <t>シュツリョク</t>
    </rPh>
    <rPh sb="15" eb="17">
      <t>イジョウ</t>
    </rPh>
    <phoneticPr fontId="16"/>
  </si>
  <si>
    <t>急速充電設備（定格出力50kW以上90kW未満）</t>
    <rPh sb="0" eb="2">
      <t>キュウソク</t>
    </rPh>
    <rPh sb="2" eb="4">
      <t>ジュウデン</t>
    </rPh>
    <rPh sb="4" eb="6">
      <t>セツビ</t>
    </rPh>
    <rPh sb="7" eb="9">
      <t>テイカク</t>
    </rPh>
    <rPh sb="9" eb="11">
      <t>シュツリョク</t>
    </rPh>
    <rPh sb="15" eb="17">
      <t>イジョウ</t>
    </rPh>
    <rPh sb="21" eb="23">
      <t>ミマン</t>
    </rPh>
    <phoneticPr fontId="16"/>
  </si>
  <si>
    <t>急速充電設備（定格出力30kW以上50kW未満）</t>
    <rPh sb="0" eb="2">
      <t>キュウソク</t>
    </rPh>
    <rPh sb="2" eb="4">
      <t>ジュウデン</t>
    </rPh>
    <rPh sb="4" eb="6">
      <t>セツビ</t>
    </rPh>
    <rPh sb="7" eb="9">
      <t>テイカク</t>
    </rPh>
    <rPh sb="9" eb="11">
      <t>シュツリョク</t>
    </rPh>
    <rPh sb="15" eb="17">
      <t>イジョウ</t>
    </rPh>
    <rPh sb="21" eb="23">
      <t>ミマン</t>
    </rPh>
    <phoneticPr fontId="16"/>
  </si>
  <si>
    <t>急速充電設備（定格出力10kW以上30kW未満）</t>
    <rPh sb="0" eb="2">
      <t>キュウソク</t>
    </rPh>
    <rPh sb="2" eb="4">
      <t>ジュウデン</t>
    </rPh>
    <rPh sb="4" eb="6">
      <t>セツビ</t>
    </rPh>
    <rPh sb="7" eb="9">
      <t>テイカク</t>
    </rPh>
    <rPh sb="9" eb="11">
      <t>シュツリョク</t>
    </rPh>
    <rPh sb="15" eb="17">
      <t>イジョウ</t>
    </rPh>
    <rPh sb="21" eb="23">
      <t>ミマン</t>
    </rPh>
    <phoneticPr fontId="16"/>
  </si>
  <si>
    <t>普通充電設備（定格出力6kW以上10kW未満）</t>
    <rPh sb="0" eb="2">
      <t>フツウ</t>
    </rPh>
    <rPh sb="2" eb="4">
      <t>ジュウデン</t>
    </rPh>
    <rPh sb="4" eb="6">
      <t>セツビ</t>
    </rPh>
    <rPh sb="7" eb="9">
      <t>テイカク</t>
    </rPh>
    <rPh sb="9" eb="11">
      <t>シュツリョク</t>
    </rPh>
    <rPh sb="14" eb="16">
      <t>イジョウ</t>
    </rPh>
    <rPh sb="20" eb="22">
      <t>ミマン</t>
    </rPh>
    <phoneticPr fontId="16"/>
  </si>
  <si>
    <t>普通充電設備（定格出力3kW以上6kW未満）</t>
    <rPh sb="0" eb="2">
      <t>フツウ</t>
    </rPh>
    <rPh sb="2" eb="4">
      <t>ジュウデン</t>
    </rPh>
    <rPh sb="4" eb="6">
      <t>セツビ</t>
    </rPh>
    <rPh sb="7" eb="9">
      <t>テイカク</t>
    </rPh>
    <rPh sb="9" eb="11">
      <t>シュツリョク</t>
    </rPh>
    <rPh sb="14" eb="16">
      <t>イジョウ</t>
    </rPh>
    <rPh sb="19" eb="21">
      <t>ミマン</t>
    </rPh>
    <phoneticPr fontId="16"/>
  </si>
  <si>
    <t>Ｖ２Ｈ充電設備</t>
    <rPh sb="3" eb="5">
      <t>ジュウデン</t>
    </rPh>
    <rPh sb="5" eb="7">
      <t>セツビ</t>
    </rPh>
    <phoneticPr fontId="16"/>
  </si>
  <si>
    <t>充電用コンセント</t>
    <rPh sb="0" eb="2">
      <t>ジュウデン</t>
    </rPh>
    <rPh sb="2" eb="3">
      <t>ヨウ</t>
    </rPh>
    <phoneticPr fontId="16"/>
  </si>
  <si>
    <t>充電用コンセントスタンド</t>
    <rPh sb="0" eb="2">
      <t>ジュウデン</t>
    </rPh>
    <rPh sb="2" eb="3">
      <t>ヨウ</t>
    </rPh>
    <phoneticPr fontId="16"/>
  </si>
  <si>
    <t>(イ)BPIの目標検証に係る試算方法</t>
    <rPh sb="7" eb="9">
      <t>モクヒョウ</t>
    </rPh>
    <rPh sb="9" eb="11">
      <t>ケンショウ</t>
    </rPh>
    <rPh sb="12" eb="13">
      <t>カカ</t>
    </rPh>
    <rPh sb="14" eb="16">
      <t>シサン</t>
    </rPh>
    <rPh sb="16" eb="18">
      <t>ホウホウ</t>
    </rPh>
    <phoneticPr fontId="2"/>
  </si>
  <si>
    <t>(エ)BPI試算結果</t>
    <rPh sb="6" eb="8">
      <t>シサン</t>
    </rPh>
    <rPh sb="8" eb="10">
      <t>ケッカ</t>
    </rPh>
    <phoneticPr fontId="2"/>
  </si>
  <si>
    <t>(オ)BPI目標値</t>
    <rPh sb="6" eb="9">
      <t>モクヒョウチ</t>
    </rPh>
    <phoneticPr fontId="2"/>
  </si>
  <si>
    <t>(イ)非住宅用途BEIの目標検証に係る計算方法</t>
    <rPh sb="3" eb="4">
      <t>ヒ</t>
    </rPh>
    <rPh sb="4" eb="6">
      <t>ジュウタク</t>
    </rPh>
    <rPh sb="6" eb="8">
      <t>ヨウト</t>
    </rPh>
    <rPh sb="19" eb="21">
      <t>ケイサン</t>
    </rPh>
    <rPh sb="21" eb="23">
      <t>ホウホウ</t>
    </rPh>
    <phoneticPr fontId="2"/>
  </si>
  <si>
    <t>(ウ)非住宅用途BEIの目標検証に係る試算の考え方（計算範囲や省略・概算した箇所等）</t>
    <rPh sb="22" eb="23">
      <t>カンガ</t>
    </rPh>
    <rPh sb="24" eb="25">
      <t>カタ</t>
    </rPh>
    <rPh sb="26" eb="28">
      <t>ケイサン</t>
    </rPh>
    <rPh sb="28" eb="30">
      <t>ハンイ</t>
    </rPh>
    <rPh sb="31" eb="33">
      <t>ショウリャク</t>
    </rPh>
    <rPh sb="34" eb="36">
      <t>ガイサン</t>
    </rPh>
    <rPh sb="38" eb="40">
      <t>カショ</t>
    </rPh>
    <rPh sb="40" eb="41">
      <t>ナド</t>
    </rPh>
    <phoneticPr fontId="2"/>
  </si>
  <si>
    <t>(エ)非住宅用途BEI試算結果</t>
    <rPh sb="11" eb="13">
      <t>シサン</t>
    </rPh>
    <rPh sb="13" eb="15">
      <t>ケッカ</t>
    </rPh>
    <phoneticPr fontId="2"/>
  </si>
  <si>
    <t>(オ)非住宅用途BEI目標値</t>
    <rPh sb="11" eb="14">
      <t>モクヒョウチ</t>
    </rPh>
    <phoneticPr fontId="2"/>
  </si>
  <si>
    <t>環境への配慮のための措置及びその取組状況（住宅用途）その１</t>
    <rPh sb="0" eb="2">
      <t>カンキョウ</t>
    </rPh>
    <rPh sb="4" eb="6">
      <t>ハイリョ</t>
    </rPh>
    <rPh sb="10" eb="12">
      <t>ソチ</t>
    </rPh>
    <rPh sb="12" eb="13">
      <t>オヨ</t>
    </rPh>
    <rPh sb="16" eb="18">
      <t>トリクミ</t>
    </rPh>
    <rPh sb="18" eb="20">
      <t>ジョウキョウ</t>
    </rPh>
    <rPh sb="21" eb="23">
      <t>ジュウタク</t>
    </rPh>
    <rPh sb="23" eb="25">
      <t>ヨウト</t>
    </rPh>
    <phoneticPr fontId="2"/>
  </si>
  <si>
    <t>建築物の環境性能（建築物外皮の熱負荷抑制）</t>
    <rPh sb="0" eb="3">
      <t>ケンチクブツ</t>
    </rPh>
    <rPh sb="4" eb="6">
      <t>カンキョウ</t>
    </rPh>
    <rPh sb="6" eb="8">
      <t>セイノウ</t>
    </rPh>
    <phoneticPr fontId="2"/>
  </si>
  <si>
    <t>建築物の環境性能（設備システムの高効率化）</t>
    <rPh sb="0" eb="3">
      <t>ケンチクブツ</t>
    </rPh>
    <rPh sb="4" eb="6">
      <t>カンキョウ</t>
    </rPh>
    <rPh sb="6" eb="8">
      <t>セイノウ</t>
    </rPh>
    <rPh sb="9" eb="11">
      <t>セツビ</t>
    </rPh>
    <rPh sb="16" eb="20">
      <t>コウコウリツカ</t>
    </rPh>
    <phoneticPr fontId="2"/>
  </si>
  <si>
    <t>再生可能エネルギーの変換利用</t>
    <rPh sb="0" eb="4">
      <t>サイセイカノウ</t>
    </rPh>
    <rPh sb="10" eb="12">
      <t>ヘンカン</t>
    </rPh>
    <rPh sb="12" eb="14">
      <t>リヨウ</t>
    </rPh>
    <phoneticPr fontId="2"/>
  </si>
  <si>
    <t>エネルギーマネジメントの導入</t>
    <rPh sb="12" eb="14">
      <t>ドウニュウ</t>
    </rPh>
    <phoneticPr fontId="2"/>
  </si>
  <si>
    <t>単位住戸の電気使用量を60分単位で計測し、当該量のデータを一定期間保有して、当該住戸の居住者が確認できる機能（表示機能を含む。）を有するシステムを、全ての住戸に導入している。</t>
    <rPh sb="0" eb="2">
      <t>タンイ</t>
    </rPh>
    <rPh sb="2" eb="4">
      <t>ジュウコ</t>
    </rPh>
    <rPh sb="5" eb="7">
      <t>デンキ</t>
    </rPh>
    <rPh sb="7" eb="10">
      <t>シヨウリョウ</t>
    </rPh>
    <rPh sb="13" eb="14">
      <t>フン</t>
    </rPh>
    <rPh sb="14" eb="16">
      <t>タンイ</t>
    </rPh>
    <rPh sb="17" eb="19">
      <t>ケイソク</t>
    </rPh>
    <rPh sb="21" eb="23">
      <t>トウガイ</t>
    </rPh>
    <rPh sb="23" eb="24">
      <t>リョウ</t>
    </rPh>
    <rPh sb="29" eb="31">
      <t>イッテイ</t>
    </rPh>
    <rPh sb="31" eb="33">
      <t>キカン</t>
    </rPh>
    <rPh sb="33" eb="35">
      <t>ホユウ</t>
    </rPh>
    <rPh sb="38" eb="40">
      <t>トウガイ</t>
    </rPh>
    <rPh sb="40" eb="42">
      <t>ジュウコ</t>
    </rPh>
    <rPh sb="43" eb="46">
      <t>キョジュウシャ</t>
    </rPh>
    <rPh sb="47" eb="49">
      <t>カクニン</t>
    </rPh>
    <rPh sb="52" eb="54">
      <t>キノウ</t>
    </rPh>
    <rPh sb="55" eb="57">
      <t>ヒョウジ</t>
    </rPh>
    <rPh sb="57" eb="59">
      <t>キノウ</t>
    </rPh>
    <rPh sb="60" eb="61">
      <t>フク</t>
    </rPh>
    <rPh sb="65" eb="66">
      <t>ユウ</t>
    </rPh>
    <rPh sb="74" eb="75">
      <t>スベ</t>
    </rPh>
    <rPh sb="77" eb="79">
      <t>ジュウコ</t>
    </rPh>
    <rPh sb="80" eb="82">
      <t>ドウニュウ</t>
    </rPh>
    <phoneticPr fontId="3"/>
  </si>
  <si>
    <t>単位住戸の過去１年間以上の最大需要電力（60分ごとの平均電気使用量のうち、月間で最も大きい値をいう。以下同じ。）及び最大需要電力となった日時を、当該住戸の居住者が確認できる機能（表示機能を含む。）を有するシステムを、全ての住戸に導入している。</t>
    <rPh sb="0" eb="2">
      <t>タンイ</t>
    </rPh>
    <rPh sb="2" eb="4">
      <t>ジュウコ</t>
    </rPh>
    <rPh sb="5" eb="7">
      <t>カコ</t>
    </rPh>
    <rPh sb="8" eb="12">
      <t>ネンカンイジョウ</t>
    </rPh>
    <rPh sb="13" eb="14">
      <t>サイ</t>
    </rPh>
    <rPh sb="14" eb="15">
      <t>ダイ</t>
    </rPh>
    <rPh sb="15" eb="17">
      <t>ジュヨウ</t>
    </rPh>
    <rPh sb="17" eb="19">
      <t>デンリョク</t>
    </rPh>
    <rPh sb="22" eb="23">
      <t>フン</t>
    </rPh>
    <rPh sb="26" eb="28">
      <t>ヘイキン</t>
    </rPh>
    <rPh sb="28" eb="30">
      <t>デンキ</t>
    </rPh>
    <rPh sb="30" eb="33">
      <t>シヨウリョウ</t>
    </rPh>
    <rPh sb="37" eb="38">
      <t>ツキ</t>
    </rPh>
    <rPh sb="38" eb="39">
      <t>カン</t>
    </rPh>
    <rPh sb="40" eb="41">
      <t>モット</t>
    </rPh>
    <rPh sb="42" eb="43">
      <t>オオ</t>
    </rPh>
    <rPh sb="45" eb="46">
      <t>アタイ</t>
    </rPh>
    <rPh sb="50" eb="52">
      <t>イカ</t>
    </rPh>
    <rPh sb="52" eb="53">
      <t>オナ</t>
    </rPh>
    <rPh sb="56" eb="57">
      <t>オヨ</t>
    </rPh>
    <rPh sb="58" eb="60">
      <t>サイダイ</t>
    </rPh>
    <rPh sb="60" eb="62">
      <t>ジュヨウ</t>
    </rPh>
    <rPh sb="62" eb="64">
      <t>デンリョク</t>
    </rPh>
    <rPh sb="68" eb="70">
      <t>ニチジ</t>
    </rPh>
    <rPh sb="72" eb="74">
      <t>トウガイ</t>
    </rPh>
    <rPh sb="74" eb="76">
      <t>ジュウコ</t>
    </rPh>
    <rPh sb="77" eb="80">
      <t>キョジュウシャ</t>
    </rPh>
    <rPh sb="81" eb="83">
      <t>カクニン</t>
    </rPh>
    <rPh sb="86" eb="88">
      <t>キノウ</t>
    </rPh>
    <rPh sb="89" eb="91">
      <t>ヒョウジ</t>
    </rPh>
    <rPh sb="91" eb="93">
      <t>キノウ</t>
    </rPh>
    <rPh sb="94" eb="95">
      <t>フク</t>
    </rPh>
    <rPh sb="99" eb="100">
      <t>ユウ</t>
    </rPh>
    <rPh sb="108" eb="109">
      <t>スベ</t>
    </rPh>
    <rPh sb="111" eb="113">
      <t>ジュウコ</t>
    </rPh>
    <rPh sb="114" eb="116">
      <t>ドウニュウ</t>
    </rPh>
    <phoneticPr fontId="3"/>
  </si>
  <si>
    <t>住戸ごとに最大需要電力の上限値を設定することができ、需要電力が当該上限値を上回る可能性がある場合に、当該住戸の居住者が確認できる機能（表示機能を含む。）を有するシステムを、全ての住戸に導入している。</t>
    <rPh sb="0" eb="2">
      <t>ジュウコ</t>
    </rPh>
    <rPh sb="5" eb="7">
      <t>サイダイ</t>
    </rPh>
    <rPh sb="7" eb="9">
      <t>ジュヨウ</t>
    </rPh>
    <rPh sb="9" eb="11">
      <t>デンリョク</t>
    </rPh>
    <rPh sb="12" eb="15">
      <t>ジョウゲンチ</t>
    </rPh>
    <rPh sb="16" eb="18">
      <t>セッテイ</t>
    </rPh>
    <rPh sb="26" eb="28">
      <t>ジュヨウ</t>
    </rPh>
    <rPh sb="28" eb="30">
      <t>デンリョク</t>
    </rPh>
    <rPh sb="31" eb="33">
      <t>トウガイ</t>
    </rPh>
    <rPh sb="33" eb="36">
      <t>ジョウゲンチ</t>
    </rPh>
    <rPh sb="37" eb="39">
      <t>ウワマワ</t>
    </rPh>
    <rPh sb="40" eb="42">
      <t>カノウ</t>
    </rPh>
    <rPh sb="42" eb="43">
      <t>セイ</t>
    </rPh>
    <rPh sb="46" eb="48">
      <t>バアイ</t>
    </rPh>
    <rPh sb="50" eb="52">
      <t>トウガイ</t>
    </rPh>
    <rPh sb="52" eb="54">
      <t>ジュウコ</t>
    </rPh>
    <rPh sb="55" eb="58">
      <t>キョジュウシャ</t>
    </rPh>
    <rPh sb="59" eb="61">
      <t>カクニン</t>
    </rPh>
    <rPh sb="64" eb="66">
      <t>キノウ</t>
    </rPh>
    <rPh sb="67" eb="71">
      <t>ヒョウジキノウ</t>
    </rPh>
    <rPh sb="72" eb="73">
      <t>フク</t>
    </rPh>
    <rPh sb="77" eb="78">
      <t>ユウ</t>
    </rPh>
    <rPh sb="86" eb="87">
      <t>スベ</t>
    </rPh>
    <phoneticPr fontId="3"/>
  </si>
  <si>
    <t>住戸に設置する電気需要機器（空気調和設備や貯湯式給湯設備等、電気を消費する機械器具であって、需要電力の調整を行うために使用することができる機器をいう。以下同じ。）を、当該住戸の居住者が遠隔で運転、停止等の操作ができる機能を有するシステムを、全ての住戸に導入している。</t>
    <rPh sb="0" eb="2">
      <t>ジュウコ</t>
    </rPh>
    <rPh sb="3" eb="5">
      <t>セッチ</t>
    </rPh>
    <rPh sb="7" eb="9">
      <t>デンキ</t>
    </rPh>
    <rPh sb="9" eb="11">
      <t>ジュヨウ</t>
    </rPh>
    <rPh sb="11" eb="13">
      <t>キキ</t>
    </rPh>
    <rPh sb="14" eb="16">
      <t>クウキ</t>
    </rPh>
    <rPh sb="16" eb="18">
      <t>チョウワ</t>
    </rPh>
    <rPh sb="18" eb="20">
      <t>セツビ</t>
    </rPh>
    <rPh sb="21" eb="23">
      <t>チョトウ</t>
    </rPh>
    <rPh sb="23" eb="24">
      <t>シキ</t>
    </rPh>
    <rPh sb="24" eb="26">
      <t>キュウトウ</t>
    </rPh>
    <rPh sb="26" eb="28">
      <t>セツビ</t>
    </rPh>
    <rPh sb="28" eb="29">
      <t>トウ</t>
    </rPh>
    <rPh sb="30" eb="32">
      <t>デンキ</t>
    </rPh>
    <rPh sb="33" eb="35">
      <t>ショウヒ</t>
    </rPh>
    <rPh sb="37" eb="39">
      <t>キカイ</t>
    </rPh>
    <rPh sb="39" eb="41">
      <t>キグ</t>
    </rPh>
    <rPh sb="46" eb="48">
      <t>ジュヨウ</t>
    </rPh>
    <rPh sb="48" eb="50">
      <t>デンリョク</t>
    </rPh>
    <rPh sb="51" eb="53">
      <t>チョウセイ</t>
    </rPh>
    <rPh sb="54" eb="55">
      <t>オコナ</t>
    </rPh>
    <rPh sb="59" eb="61">
      <t>シヨウ</t>
    </rPh>
    <rPh sb="69" eb="71">
      <t>キキ</t>
    </rPh>
    <rPh sb="75" eb="77">
      <t>イカ</t>
    </rPh>
    <rPh sb="77" eb="78">
      <t>オナ</t>
    </rPh>
    <rPh sb="83" eb="85">
      <t>トウガイ</t>
    </rPh>
    <rPh sb="85" eb="87">
      <t>ジュウコ</t>
    </rPh>
    <rPh sb="88" eb="91">
      <t>キョジュウシャ</t>
    </rPh>
    <rPh sb="92" eb="94">
      <t>エンカク</t>
    </rPh>
    <rPh sb="95" eb="97">
      <t>ウンテン</t>
    </rPh>
    <rPh sb="98" eb="100">
      <t>テイシ</t>
    </rPh>
    <rPh sb="100" eb="101">
      <t>トウ</t>
    </rPh>
    <rPh sb="102" eb="104">
      <t>ソウサ</t>
    </rPh>
    <rPh sb="108" eb="110">
      <t>キノウ</t>
    </rPh>
    <rPh sb="111" eb="112">
      <t>ユウ</t>
    </rPh>
    <rPh sb="120" eb="121">
      <t>スベ</t>
    </rPh>
    <rPh sb="123" eb="125">
      <t>ジュウコ</t>
    </rPh>
    <rPh sb="126" eb="128">
      <t>ドウニュウ</t>
    </rPh>
    <phoneticPr fontId="3"/>
  </si>
  <si>
    <t>単位住戸のディマンド制御（最大需要電力の上限値を超えないよう、需要電力を調整することをいう。以下同じ。）を行うことができる機能を有する蓄電池を、全ての住戸に設置している。</t>
    <rPh sb="0" eb="2">
      <t>タンイ</t>
    </rPh>
    <rPh sb="2" eb="4">
      <t>ジュウコ</t>
    </rPh>
    <rPh sb="10" eb="12">
      <t>セイギョ</t>
    </rPh>
    <rPh sb="13" eb="15">
      <t>サイダイ</t>
    </rPh>
    <rPh sb="15" eb="17">
      <t>ジュヨウ</t>
    </rPh>
    <rPh sb="17" eb="19">
      <t>デンリョク</t>
    </rPh>
    <rPh sb="20" eb="23">
      <t>ジョウゲンチ</t>
    </rPh>
    <rPh sb="24" eb="25">
      <t>コ</t>
    </rPh>
    <rPh sb="31" eb="33">
      <t>ジュヨウ</t>
    </rPh>
    <rPh sb="33" eb="35">
      <t>デンリョク</t>
    </rPh>
    <rPh sb="36" eb="38">
      <t>チョウセイ</t>
    </rPh>
    <rPh sb="46" eb="48">
      <t>イカ</t>
    </rPh>
    <rPh sb="48" eb="49">
      <t>オナ</t>
    </rPh>
    <rPh sb="53" eb="54">
      <t>オコナ</t>
    </rPh>
    <rPh sb="61" eb="63">
      <t>キノウ</t>
    </rPh>
    <rPh sb="64" eb="65">
      <t>ユウ</t>
    </rPh>
    <rPh sb="67" eb="70">
      <t>チクデンチ</t>
    </rPh>
    <rPh sb="72" eb="73">
      <t>スベ</t>
    </rPh>
    <rPh sb="75" eb="77">
      <t>ジュウコ</t>
    </rPh>
    <rPh sb="78" eb="80">
      <t>セッチ</t>
    </rPh>
    <phoneticPr fontId="3"/>
  </si>
  <si>
    <t>住戸に設置する電気需要機器及び蓄電池が単位住戸の最大需要電力に応じた自動制御を行い、住戸ごとのディマンド制御ができる機能を有するシステムを、全ての住戸に導入している。</t>
    <rPh sb="0" eb="2">
      <t>ジュウコ</t>
    </rPh>
    <rPh sb="3" eb="5">
      <t>セッチ</t>
    </rPh>
    <rPh sb="7" eb="9">
      <t>デンキ</t>
    </rPh>
    <rPh sb="9" eb="11">
      <t>ジュヨウ</t>
    </rPh>
    <rPh sb="11" eb="13">
      <t>キキ</t>
    </rPh>
    <rPh sb="13" eb="14">
      <t>オヨ</t>
    </rPh>
    <rPh sb="15" eb="18">
      <t>チクデンチ</t>
    </rPh>
    <rPh sb="19" eb="21">
      <t>タンイ</t>
    </rPh>
    <rPh sb="21" eb="23">
      <t>ジュウコ</t>
    </rPh>
    <rPh sb="24" eb="26">
      <t>サイダイ</t>
    </rPh>
    <rPh sb="26" eb="28">
      <t>ジュヨウ</t>
    </rPh>
    <rPh sb="28" eb="30">
      <t>デンリョク</t>
    </rPh>
    <rPh sb="31" eb="32">
      <t>オウ</t>
    </rPh>
    <rPh sb="34" eb="36">
      <t>ジドウ</t>
    </rPh>
    <rPh sb="36" eb="38">
      <t>セイギョ</t>
    </rPh>
    <rPh sb="39" eb="40">
      <t>オコナ</t>
    </rPh>
    <rPh sb="42" eb="44">
      <t>ジュウコ</t>
    </rPh>
    <rPh sb="52" eb="54">
      <t>セイギョ</t>
    </rPh>
    <rPh sb="58" eb="60">
      <t>キノウ</t>
    </rPh>
    <rPh sb="61" eb="62">
      <t>ユウ</t>
    </rPh>
    <rPh sb="70" eb="71">
      <t>スベ</t>
    </rPh>
    <rPh sb="73" eb="75">
      <t>ジュウコ</t>
    </rPh>
    <rPh sb="76" eb="78">
      <t>ドウニュウ</t>
    </rPh>
    <phoneticPr fontId="3"/>
  </si>
  <si>
    <t>建築物全体の最大需要電力を把握して上限値を設定し、需要電力が当該上限値を上回る可能性がある場合に、住戸の居住者が確認できる機能（表示機能を含む。）を有するシステムを、全ての住戸において導入している。</t>
    <rPh sb="0" eb="3">
      <t>ケンチクブツ</t>
    </rPh>
    <rPh sb="3" eb="5">
      <t>ゼンタイ</t>
    </rPh>
    <rPh sb="6" eb="8">
      <t>サイダイ</t>
    </rPh>
    <rPh sb="8" eb="10">
      <t>ジュヨウ</t>
    </rPh>
    <rPh sb="10" eb="12">
      <t>デンリョク</t>
    </rPh>
    <rPh sb="13" eb="15">
      <t>ハアク</t>
    </rPh>
    <rPh sb="17" eb="20">
      <t>ジョウゲンチ</t>
    </rPh>
    <rPh sb="21" eb="23">
      <t>セッテイ</t>
    </rPh>
    <rPh sb="25" eb="27">
      <t>ジュヨウ</t>
    </rPh>
    <rPh sb="27" eb="29">
      <t>デンリョク</t>
    </rPh>
    <rPh sb="30" eb="32">
      <t>トウガイ</t>
    </rPh>
    <rPh sb="32" eb="35">
      <t>ジョウゲンチ</t>
    </rPh>
    <rPh sb="36" eb="38">
      <t>ウワマワ</t>
    </rPh>
    <rPh sb="39" eb="42">
      <t>カノウセイ</t>
    </rPh>
    <rPh sb="45" eb="47">
      <t>バアイ</t>
    </rPh>
    <rPh sb="49" eb="51">
      <t>ジュウコ</t>
    </rPh>
    <rPh sb="52" eb="55">
      <t>キョジュウシャ</t>
    </rPh>
    <rPh sb="56" eb="58">
      <t>カクニン</t>
    </rPh>
    <rPh sb="61" eb="63">
      <t>キノウ</t>
    </rPh>
    <rPh sb="64" eb="66">
      <t>ヒョウジ</t>
    </rPh>
    <rPh sb="66" eb="68">
      <t>キノウ</t>
    </rPh>
    <rPh sb="69" eb="70">
      <t>フク</t>
    </rPh>
    <rPh sb="83" eb="84">
      <t>スベ</t>
    </rPh>
    <rPh sb="86" eb="88">
      <t>ジュウコ</t>
    </rPh>
    <phoneticPr fontId="3"/>
  </si>
  <si>
    <t>建築物全体又は共用部における最大需要電力を把握して上限値を設定し、需要電力が当該上限値を上回る可能性がある場合に、共用部における電気需要機器により、ディマンド制御ができる機能を有するシステムを導入している。</t>
    <rPh sb="0" eb="3">
      <t>ケンチクブツ</t>
    </rPh>
    <rPh sb="3" eb="5">
      <t>ゼンタイ</t>
    </rPh>
    <rPh sb="5" eb="6">
      <t>マタ</t>
    </rPh>
    <rPh sb="7" eb="10">
      <t>キョウヨウブ</t>
    </rPh>
    <rPh sb="14" eb="16">
      <t>サイダイ</t>
    </rPh>
    <rPh sb="16" eb="18">
      <t>ジュヨウ</t>
    </rPh>
    <rPh sb="18" eb="20">
      <t>デンリョク</t>
    </rPh>
    <rPh sb="21" eb="23">
      <t>ハアク</t>
    </rPh>
    <rPh sb="25" eb="28">
      <t>ジョウゲンチ</t>
    </rPh>
    <rPh sb="29" eb="31">
      <t>セッテイ</t>
    </rPh>
    <rPh sb="33" eb="35">
      <t>ジュヨウ</t>
    </rPh>
    <rPh sb="35" eb="37">
      <t>デンリョク</t>
    </rPh>
    <rPh sb="38" eb="40">
      <t>トウガイ</t>
    </rPh>
    <rPh sb="40" eb="43">
      <t>ジョウゲンチ</t>
    </rPh>
    <rPh sb="44" eb="46">
      <t>ウワマワ</t>
    </rPh>
    <rPh sb="47" eb="50">
      <t>カノウセイ</t>
    </rPh>
    <rPh sb="53" eb="55">
      <t>バアイ</t>
    </rPh>
    <rPh sb="57" eb="60">
      <t>キョウヨウブ</t>
    </rPh>
    <rPh sb="64" eb="66">
      <t>デンキ</t>
    </rPh>
    <rPh sb="66" eb="68">
      <t>ジュヨウ</t>
    </rPh>
    <rPh sb="68" eb="70">
      <t>キキ</t>
    </rPh>
    <rPh sb="79" eb="81">
      <t>セイギョ</t>
    </rPh>
    <rPh sb="85" eb="87">
      <t>キノウ</t>
    </rPh>
    <rPh sb="88" eb="89">
      <t>ユウ</t>
    </rPh>
    <rPh sb="96" eb="98">
      <t>ドウニュウ</t>
    </rPh>
    <phoneticPr fontId="3"/>
  </si>
  <si>
    <t>ディマンド制御及び電気の需給調整時に需要電力の調整ができる機能を有する蓄電池（単位住戸に設置するもの及び非常用のものを除く。）又はＶ２Ｈ充放電設備（電気自動車等に搭載された電池から電力を給電するための直流/交流変換回路をもつ充電設備で、充電コネクター、ケーブルその他の装備一式を備えたものをいう。）を設置している。</t>
    <rPh sb="5" eb="7">
      <t>セイギョ</t>
    </rPh>
    <rPh sb="7" eb="8">
      <t>オヨ</t>
    </rPh>
    <rPh sb="9" eb="11">
      <t>デンキ</t>
    </rPh>
    <rPh sb="12" eb="14">
      <t>ジュキュウ</t>
    </rPh>
    <rPh sb="14" eb="16">
      <t>チョウセイ</t>
    </rPh>
    <rPh sb="16" eb="17">
      <t>ジ</t>
    </rPh>
    <rPh sb="18" eb="20">
      <t>ジュヨウ</t>
    </rPh>
    <rPh sb="20" eb="22">
      <t>デンリョク</t>
    </rPh>
    <rPh sb="23" eb="25">
      <t>チョウセイ</t>
    </rPh>
    <rPh sb="29" eb="31">
      <t>キノウ</t>
    </rPh>
    <rPh sb="32" eb="33">
      <t>ユウ</t>
    </rPh>
    <rPh sb="35" eb="38">
      <t>チクデンチ</t>
    </rPh>
    <rPh sb="39" eb="41">
      <t>タンイ</t>
    </rPh>
    <rPh sb="41" eb="43">
      <t>ジュウコ</t>
    </rPh>
    <rPh sb="44" eb="46">
      <t>セッチ</t>
    </rPh>
    <rPh sb="50" eb="51">
      <t>オヨ</t>
    </rPh>
    <rPh sb="52" eb="55">
      <t>ヒジョウヨウ</t>
    </rPh>
    <rPh sb="59" eb="60">
      <t>ノゾ</t>
    </rPh>
    <rPh sb="63" eb="64">
      <t>マタ</t>
    </rPh>
    <rPh sb="68" eb="71">
      <t>ジュウホウデン</t>
    </rPh>
    <rPh sb="71" eb="73">
      <t>セツビ</t>
    </rPh>
    <rPh sb="74" eb="76">
      <t>デンキ</t>
    </rPh>
    <rPh sb="76" eb="79">
      <t>ジドウシャ</t>
    </rPh>
    <rPh sb="79" eb="80">
      <t>トウ</t>
    </rPh>
    <rPh sb="81" eb="83">
      <t>トウサイ</t>
    </rPh>
    <rPh sb="86" eb="88">
      <t>デンチ</t>
    </rPh>
    <rPh sb="90" eb="92">
      <t>デンリョク</t>
    </rPh>
    <rPh sb="93" eb="95">
      <t>キュウデン</t>
    </rPh>
    <rPh sb="100" eb="102">
      <t>チョクリュウ</t>
    </rPh>
    <rPh sb="103" eb="105">
      <t>コウリュウ</t>
    </rPh>
    <rPh sb="105" eb="107">
      <t>ヘンカン</t>
    </rPh>
    <rPh sb="107" eb="109">
      <t>カイロ</t>
    </rPh>
    <rPh sb="112" eb="114">
      <t>ジュウデン</t>
    </rPh>
    <rPh sb="114" eb="116">
      <t>セツビ</t>
    </rPh>
    <rPh sb="118" eb="120">
      <t>ジュウデン</t>
    </rPh>
    <rPh sb="132" eb="133">
      <t>ホカ</t>
    </rPh>
    <rPh sb="134" eb="136">
      <t>ソウビ</t>
    </rPh>
    <rPh sb="136" eb="138">
      <t>イッシキ</t>
    </rPh>
    <rPh sb="139" eb="140">
      <t>ソナ</t>
    </rPh>
    <rPh sb="150" eb="152">
      <t>セッチ</t>
    </rPh>
    <phoneticPr fontId="3"/>
  </si>
  <si>
    <t>建築物の管理規定等において、当該建築物の共用部におけるディマンド制御及び電気の需給調整の内容について、当該建築物の居住者へ周知し、協力を得る計画としている。</t>
    <rPh sb="0" eb="3">
      <t>ケンチクブツ</t>
    </rPh>
    <rPh sb="4" eb="6">
      <t>カンリ</t>
    </rPh>
    <rPh sb="6" eb="8">
      <t>キテイ</t>
    </rPh>
    <rPh sb="8" eb="9">
      <t>トウ</t>
    </rPh>
    <rPh sb="14" eb="16">
      <t>トウガイ</t>
    </rPh>
    <rPh sb="16" eb="19">
      <t>ケンチクブツ</t>
    </rPh>
    <rPh sb="20" eb="23">
      <t>キョウヨウブ</t>
    </rPh>
    <rPh sb="32" eb="34">
      <t>セイギョ</t>
    </rPh>
    <rPh sb="34" eb="35">
      <t>オヨ</t>
    </rPh>
    <rPh sb="36" eb="38">
      <t>デンキ</t>
    </rPh>
    <rPh sb="39" eb="41">
      <t>ジュキュウ</t>
    </rPh>
    <rPh sb="41" eb="43">
      <t>チョウセイ</t>
    </rPh>
    <rPh sb="44" eb="46">
      <t>ナイヨウ</t>
    </rPh>
    <rPh sb="51" eb="53">
      <t>トウガイ</t>
    </rPh>
    <rPh sb="53" eb="56">
      <t>ケンチクブツ</t>
    </rPh>
    <rPh sb="57" eb="59">
      <t>キョジュウ</t>
    </rPh>
    <rPh sb="59" eb="60">
      <t>シャ</t>
    </rPh>
    <rPh sb="61" eb="63">
      <t>シュウチ</t>
    </rPh>
    <rPh sb="65" eb="67">
      <t>キョウリョク</t>
    </rPh>
    <rPh sb="68" eb="69">
      <t>エ</t>
    </rPh>
    <rPh sb="70" eb="72">
      <t>ケイカク</t>
    </rPh>
    <phoneticPr fontId="3"/>
  </si>
  <si>
    <t>選択
項目</t>
    <rPh sb="0" eb="2">
      <t>センタク</t>
    </rPh>
    <rPh sb="3" eb="5">
      <t>コウモク</t>
    </rPh>
    <phoneticPr fontId="2"/>
  </si>
  <si>
    <t>必須
項目</t>
    <rPh sb="0" eb="2">
      <t>ヒッス</t>
    </rPh>
    <rPh sb="3" eb="5">
      <t>コウモク</t>
    </rPh>
    <phoneticPr fontId="2"/>
  </si>
  <si>
    <t>単位住戸の電気使用量について、分電盤の主要な分岐回路別及び時刻別に、当該住戸の居住者が確認、分析及び管理できる機能（表示機能を含む。）を有するシステムを、全ての住戸に導入している。</t>
    <phoneticPr fontId="2"/>
  </si>
  <si>
    <t>(ア)建築面積【㎡】</t>
    <rPh sb="3" eb="5">
      <t>ケンチク</t>
    </rPh>
    <rPh sb="5" eb="7">
      <t>メンセキ</t>
    </rPh>
    <phoneticPr fontId="2"/>
  </si>
  <si>
    <t>(ウ)延べ面積【㎡】</t>
    <rPh sb="3" eb="4">
      <t>ノ</t>
    </rPh>
    <rPh sb="5" eb="7">
      <t>メンセキ</t>
    </rPh>
    <phoneticPr fontId="2"/>
  </si>
  <si>
    <t>(エ)延べ面積による上限容量【kW】</t>
    <rPh sb="3" eb="4">
      <t>ノ</t>
    </rPh>
    <rPh sb="5" eb="7">
      <t>メンセキ</t>
    </rPh>
    <rPh sb="10" eb="12">
      <t>ジョウゲン</t>
    </rPh>
    <rPh sb="12" eb="14">
      <t>ヨウリョウ</t>
    </rPh>
    <phoneticPr fontId="2"/>
  </si>
  <si>
    <t>(キ)設置可能面積【㎡】</t>
    <rPh sb="3" eb="5">
      <t>セッチ</t>
    </rPh>
    <rPh sb="5" eb="7">
      <t>カノウ</t>
    </rPh>
    <rPh sb="7" eb="9">
      <t>メンセキ</t>
    </rPh>
    <phoneticPr fontId="2"/>
  </si>
  <si>
    <t>(カ)設置が困難な部分の面積【㎡】</t>
    <rPh sb="3" eb="5">
      <t>セッチ</t>
    </rPh>
    <rPh sb="6" eb="8">
      <t>コンナン</t>
    </rPh>
    <rPh sb="9" eb="11">
      <t>ブブン</t>
    </rPh>
    <rPh sb="12" eb="14">
      <t>メンセキ</t>
    </rPh>
    <phoneticPr fontId="2"/>
  </si>
  <si>
    <t>(ア)ー(カ)</t>
    <phoneticPr fontId="2"/>
  </si>
  <si>
    <t>(ク)(イ)又は(キ)のいずれか小さい方の面積【㎡】</t>
    <rPh sb="6" eb="7">
      <t>マタ</t>
    </rPh>
    <rPh sb="16" eb="17">
      <t>チイ</t>
    </rPh>
    <rPh sb="19" eb="20">
      <t>ホウ</t>
    </rPh>
    <rPh sb="21" eb="23">
      <t>メンセキ</t>
    </rPh>
    <phoneticPr fontId="2"/>
  </si>
  <si>
    <t>(オ)延べ面積による下限容量【kW】</t>
    <rPh sb="3" eb="4">
      <t>ノ</t>
    </rPh>
    <rPh sb="5" eb="7">
      <t>メンセキ</t>
    </rPh>
    <rPh sb="10" eb="12">
      <t>カゲン</t>
    </rPh>
    <rPh sb="12" eb="14">
      <t>ヨウリョウ</t>
    </rPh>
    <phoneticPr fontId="2"/>
  </si>
  <si>
    <t>(コ)再生可能エネルギー利用設備設置基準の定格出力【kW】</t>
    <phoneticPr fontId="2"/>
  </si>
  <si>
    <t>(サ)適用する基準</t>
    <rPh sb="3" eb="5">
      <t>テキヨウ</t>
    </rPh>
    <rPh sb="7" eb="9">
      <t>キジュン</t>
    </rPh>
    <phoneticPr fontId="2"/>
  </si>
  <si>
    <t>(シ)設置すべき設備容量（定格出力）【kW】</t>
    <rPh sb="3" eb="5">
      <t>セッチ</t>
    </rPh>
    <rPh sb="8" eb="10">
      <t>セツビ</t>
    </rPh>
    <rPh sb="10" eb="12">
      <t>ヨウリョウ</t>
    </rPh>
    <rPh sb="13" eb="15">
      <t>テイカク</t>
    </rPh>
    <rPh sb="15" eb="17">
      <t>シュツリョク</t>
    </rPh>
    <phoneticPr fontId="2"/>
  </si>
  <si>
    <t>評価基準の場合は(コ)×2、誘導水準の場合は(コ)×3</t>
    <rPh sb="0" eb="2">
      <t>ヒョウカ</t>
    </rPh>
    <rPh sb="2" eb="4">
      <t>キジュン</t>
    </rPh>
    <rPh sb="5" eb="7">
      <t>バアイ</t>
    </rPh>
    <rPh sb="14" eb="16">
      <t>ユウドウ</t>
    </rPh>
    <rPh sb="16" eb="18">
      <t>スイジュン</t>
    </rPh>
    <rPh sb="19" eb="21">
      <t>バアイ</t>
    </rPh>
    <phoneticPr fontId="2"/>
  </si>
  <si>
    <t>その他、再生可能エネルギーの利用に係る措置</t>
    <rPh sb="2" eb="3">
      <t>ホカ</t>
    </rPh>
    <rPh sb="4" eb="6">
      <t>サイセイ</t>
    </rPh>
    <rPh sb="6" eb="8">
      <t>カノウ</t>
    </rPh>
    <rPh sb="14" eb="16">
      <t>リヨウ</t>
    </rPh>
    <rPh sb="17" eb="18">
      <t>カカ</t>
    </rPh>
    <rPh sb="19" eb="21">
      <t>ソチ</t>
    </rPh>
    <phoneticPr fontId="2"/>
  </si>
  <si>
    <t>電気の再エネ化率</t>
    <rPh sb="0" eb="2">
      <t>デンキ</t>
    </rPh>
    <rPh sb="3" eb="4">
      <t>サイ</t>
    </rPh>
    <rPh sb="6" eb="7">
      <t>カ</t>
    </rPh>
    <rPh sb="7" eb="8">
      <t>リツ</t>
    </rPh>
    <phoneticPr fontId="2"/>
  </si>
  <si>
    <t>オ.建築物において使用する環境価値の量</t>
    <rPh sb="2" eb="5">
      <t>ケンチクブツ</t>
    </rPh>
    <rPh sb="9" eb="11">
      <t>シヨウ</t>
    </rPh>
    <rPh sb="13" eb="15">
      <t>カンキョウ</t>
    </rPh>
    <rPh sb="15" eb="17">
      <t>カチ</t>
    </rPh>
    <rPh sb="18" eb="19">
      <t>デンリョウ</t>
    </rPh>
    <phoneticPr fontId="2"/>
  </si>
  <si>
    <t>E</t>
    <phoneticPr fontId="2"/>
  </si>
  <si>
    <t>C</t>
    <phoneticPr fontId="2"/>
  </si>
  <si>
    <t>D</t>
    <phoneticPr fontId="2"/>
  </si>
  <si>
    <t>A+B+C+D</t>
    <phoneticPr fontId="2"/>
  </si>
  <si>
    <t>環境への配慮のための措置及びその取組状況（住宅用途・住宅以外の用途共通）その２</t>
    <rPh sb="0" eb="2">
      <t>カンキョウ</t>
    </rPh>
    <rPh sb="4" eb="6">
      <t>ハイリョ</t>
    </rPh>
    <rPh sb="10" eb="12">
      <t>ソチ</t>
    </rPh>
    <rPh sb="12" eb="13">
      <t>オヨ</t>
    </rPh>
    <rPh sb="16" eb="18">
      <t>トリクミ</t>
    </rPh>
    <rPh sb="18" eb="20">
      <t>ジョウキョウ</t>
    </rPh>
    <rPh sb="21" eb="23">
      <t>ジュウタク</t>
    </rPh>
    <rPh sb="23" eb="25">
      <t>ヨウト</t>
    </rPh>
    <rPh sb="26" eb="28">
      <t>ジュウタク</t>
    </rPh>
    <rPh sb="28" eb="30">
      <t>イガイ</t>
    </rPh>
    <rPh sb="31" eb="33">
      <t>ヨウト</t>
    </rPh>
    <rPh sb="33" eb="35">
      <t>キョウツウ</t>
    </rPh>
    <phoneticPr fontId="2"/>
  </si>
  <si>
    <t>主要な設備システムの運転及び制御の遠隔操作ができる機能を有したシステムを導入している。</t>
    <phoneticPr fontId="2"/>
  </si>
  <si>
    <t>最も大きい床面積を占める用途における全体について、最大需要電力を把握・監視し、ディマンド制御ができる機能を有するシステムを導入している。</t>
    <phoneticPr fontId="2"/>
  </si>
  <si>
    <t>建築物の管理規定等において、当該建築物におけるディマンド制御及び電気の需給調整の内容について、建築物の使用者（テナント等）と取決めを行う計画としている。</t>
    <phoneticPr fontId="2"/>
  </si>
  <si>
    <t>最大需要電力の一定割合かつ一定時間に相当する容量の蓄電池（非常用のものを除く。）を設置し、電気の需給調整時に当該蓄電池を充放電させ、需要量の調整を行うことができる。</t>
    <phoneticPr fontId="2"/>
  </si>
  <si>
    <t>最大需要電力の一定割合かつ一定時間に相当する容量のⅤ２Ｂ充放電設備（電気自動車等に搭載された電池から、事業系建物等に三相交流等により電力を給電するための直流/交流変換回路をもつ充電設備で、充電コネクター、ケーブルその他の装備一式を備えたものをいう。）を設置し、電気の需給調整時に電気自動車から当該機器へ給電させ、建物側の需要電力の調整を行うことができる。</t>
    <phoneticPr fontId="2"/>
  </si>
  <si>
    <t>建築物に設置する電気需要機器により、最大需要電力の一定割合に相当する電力量について、一定時間以上、下げＤＲ（電気の需給調整の要請に応じ、電気需要機器を調整し、一時的に建築物における需要電力を減らすことをいう。）又は上げＤＲ（電気の需給調整の要請に応じ、電気需要機器を調整し、一時的に建築物における需要電力を増やすことをいう。）ができる機能を有するシステムを導入している。</t>
    <phoneticPr fontId="2"/>
  </si>
  <si>
    <t>建築物の管理者が遠隔地において上記に掲げる電気の需給調整ができる機能を有するシステムを導入している。</t>
    <phoneticPr fontId="2"/>
  </si>
  <si>
    <t>上記の遠隔操作を、クラウド上のインターフェースを経由して行うことができる機能を有するシステムを導入している。</t>
    <phoneticPr fontId="2"/>
  </si>
  <si>
    <t>最も大きい床面積を占める用途における全体の電気、ガス、及び熱の使用量が把握できる隔測メーターを設置し、当該メーターのデータを収集、分析及び管理する機能を有するシステムを導入している。</t>
    <phoneticPr fontId="2"/>
  </si>
  <si>
    <t>(ケ)＜(オ)の場合は（オ）、(ケ)＞(エ)の場合は(エ)、それ以外の場合は(ケ)</t>
    <rPh sb="8" eb="10">
      <t>バアイ</t>
    </rPh>
    <phoneticPr fontId="2"/>
  </si>
  <si>
    <t>→</t>
    <phoneticPr fontId="2"/>
  </si>
  <si>
    <t>（１）の点数</t>
    <rPh sb="4" eb="6">
      <t>テンスウ</t>
    </rPh>
    <phoneticPr fontId="2"/>
  </si>
  <si>
    <t>（２）の点数</t>
    <rPh sb="4" eb="6">
      <t>テンスウ</t>
    </rPh>
    <phoneticPr fontId="2"/>
  </si>
  <si>
    <t>基本方針のうち適合する基準等</t>
    <rPh sb="0" eb="2">
      <t>キホン</t>
    </rPh>
    <rPh sb="2" eb="4">
      <t>ホウシン</t>
    </rPh>
    <rPh sb="7" eb="9">
      <t>テキゴウ</t>
    </rPh>
    <rPh sb="11" eb="13">
      <t>キジュン</t>
    </rPh>
    <rPh sb="13" eb="14">
      <t>トウ</t>
    </rPh>
    <phoneticPr fontId="2"/>
  </si>
  <si>
    <t>→</t>
  </si>
  <si>
    <t>→</t>
    <phoneticPr fontId="2"/>
  </si>
  <si>
    <t>評価
基準</t>
    <rPh sb="0" eb="2">
      <t>ヒョウカ</t>
    </rPh>
    <rPh sb="3" eb="5">
      <t>キジュン</t>
    </rPh>
    <phoneticPr fontId="2"/>
  </si>
  <si>
    <t>誘導
水準</t>
    <rPh sb="0" eb="2">
      <t>ユウドウ</t>
    </rPh>
    <rPh sb="3" eb="5">
      <t>スイジュン</t>
    </rPh>
    <phoneticPr fontId="2"/>
  </si>
  <si>
    <t>ア単位住戸の電気使用量について居住者が確認、分析及び管理できるシステムを全住戸に導入</t>
    <phoneticPr fontId="2"/>
  </si>
  <si>
    <t>イ（１）から（３）の点数の合計が２又は３</t>
    <rPh sb="10" eb="12">
      <t>テンスウ</t>
    </rPh>
    <rPh sb="13" eb="15">
      <t>ゴウケイ</t>
    </rPh>
    <rPh sb="17" eb="18">
      <t>マタ</t>
    </rPh>
    <phoneticPr fontId="2"/>
  </si>
  <si>
    <t>イ（１）及び（２）の各点数が１以上</t>
    <rPh sb="4" eb="5">
      <t>オヨ</t>
    </rPh>
    <rPh sb="10" eb="13">
      <t>カクテンスウ</t>
    </rPh>
    <rPh sb="15" eb="17">
      <t>イジョウ</t>
    </rPh>
    <phoneticPr fontId="2"/>
  </si>
  <si>
    <t>ア最も大きい床面積を占める用途における全体の電気使用量等を収集、分析及び管理できるシステムを導入</t>
    <rPh sb="1" eb="2">
      <t>モット</t>
    </rPh>
    <rPh sb="3" eb="4">
      <t>オオ</t>
    </rPh>
    <rPh sb="6" eb="9">
      <t>ユカメンセキ</t>
    </rPh>
    <rPh sb="10" eb="11">
      <t>シ</t>
    </rPh>
    <rPh sb="13" eb="15">
      <t>ヨウト</t>
    </rPh>
    <rPh sb="19" eb="21">
      <t>ゼンタイ</t>
    </rPh>
    <rPh sb="27" eb="28">
      <t>トウ</t>
    </rPh>
    <rPh sb="29" eb="31">
      <t>シュウシュウ</t>
    </rPh>
    <phoneticPr fontId="2"/>
  </si>
  <si>
    <t>ア最も大きい床面積を占める用途における全体の電気使用量等を収集、分析及び管理できるシステムを導入</t>
    <phoneticPr fontId="2"/>
  </si>
  <si>
    <t>→</t>
    <phoneticPr fontId="2"/>
  </si>
  <si>
    <t>　（１）から（３）までによる点数の合計が４以上</t>
    <rPh sb="21" eb="23">
      <t>イジョウ</t>
    </rPh>
    <phoneticPr fontId="2"/>
  </si>
  <si>
    <t>　（１）から（３）までによる点数の合計２が４以上</t>
    <rPh sb="22" eb="24">
      <t>イジョウ</t>
    </rPh>
    <phoneticPr fontId="2"/>
  </si>
  <si>
    <t>(イ)建築物等における電気使用量（想定）【kWh/年】</t>
    <rPh sb="3" eb="6">
      <t>ケンチクブツ</t>
    </rPh>
    <rPh sb="6" eb="7">
      <t>トウ</t>
    </rPh>
    <rPh sb="11" eb="13">
      <t>デンキ</t>
    </rPh>
    <rPh sb="13" eb="16">
      <t>シヨウリョウ</t>
    </rPh>
    <rPh sb="17" eb="19">
      <t>ソウテイ</t>
    </rPh>
    <rPh sb="25" eb="26">
      <t>ネン</t>
    </rPh>
    <phoneticPr fontId="2"/>
  </si>
  <si>
    <t>(ア)適用する基準</t>
    <rPh sb="3" eb="5">
      <t>テキヨウ</t>
    </rPh>
    <rPh sb="7" eb="9">
      <t>キジュン</t>
    </rPh>
    <phoneticPr fontId="2"/>
  </si>
  <si>
    <t>(オ)小売電気事業者による電気の供給量（想定）【kWh/年】</t>
    <rPh sb="3" eb="5">
      <t>コウリ</t>
    </rPh>
    <rPh sb="5" eb="7">
      <t>デンキ</t>
    </rPh>
    <rPh sb="7" eb="10">
      <t>ジギョウシャ</t>
    </rPh>
    <rPh sb="13" eb="15">
      <t>デンキ</t>
    </rPh>
    <rPh sb="16" eb="18">
      <t>キョウキュウ</t>
    </rPh>
    <rPh sb="18" eb="19">
      <t>リョウ</t>
    </rPh>
    <rPh sb="20" eb="22">
      <t>ソウテイ</t>
    </rPh>
    <phoneticPr fontId="2"/>
  </si>
  <si>
    <t>(カ)(オ)の電気の再生可能エネルギーの割合【％】</t>
    <rPh sb="7" eb="9">
      <t>デンキ</t>
    </rPh>
    <rPh sb="10" eb="12">
      <t>サイセイ</t>
    </rPh>
    <rPh sb="12" eb="14">
      <t>カノウ</t>
    </rPh>
    <rPh sb="20" eb="22">
      <t>ワリアイ</t>
    </rPh>
    <phoneticPr fontId="2"/>
  </si>
  <si>
    <t>(キ)(オ)の電気のうち、再生可能エネルギー電気の量【kWh/年】</t>
    <rPh sb="7" eb="9">
      <t>デンキ</t>
    </rPh>
    <rPh sb="13" eb="15">
      <t>サイセイ</t>
    </rPh>
    <rPh sb="15" eb="17">
      <t>カノウ</t>
    </rPh>
    <rPh sb="22" eb="24">
      <t>デンキ</t>
    </rPh>
    <rPh sb="25" eb="26">
      <t>リョウ</t>
    </rPh>
    <phoneticPr fontId="2"/>
  </si>
  <si>
    <t>(ク)建築物において使用する環境価値の量（想定）【kWh/年】</t>
    <rPh sb="10" eb="12">
      <t>シヨウ</t>
    </rPh>
    <rPh sb="14" eb="16">
      <t>カンキョウ</t>
    </rPh>
    <rPh sb="16" eb="18">
      <t>カチ</t>
    </rPh>
    <phoneticPr fontId="2"/>
  </si>
  <si>
    <t>(ケ)再生可能エネルギー電気の合計量（想定）【kWh/年】</t>
    <rPh sb="3" eb="5">
      <t>サイセイ</t>
    </rPh>
    <rPh sb="5" eb="7">
      <t>カノウ</t>
    </rPh>
    <rPh sb="12" eb="14">
      <t>デンキ</t>
    </rPh>
    <rPh sb="15" eb="17">
      <t>ゴウケイ</t>
    </rPh>
    <rPh sb="17" eb="18">
      <t>リョウ</t>
    </rPh>
    <rPh sb="19" eb="21">
      <t>ソウテイ</t>
    </rPh>
    <phoneticPr fontId="2"/>
  </si>
  <si>
    <t>(コ)電気の再エネ化率【％】</t>
    <rPh sb="3" eb="5">
      <t>デンキ</t>
    </rPh>
    <rPh sb="6" eb="7">
      <t>サイ</t>
    </rPh>
    <rPh sb="9" eb="10">
      <t>カ</t>
    </rPh>
    <rPh sb="10" eb="11">
      <t>リツ</t>
    </rPh>
    <phoneticPr fontId="2"/>
  </si>
  <si>
    <t>(オ)×(カ)</t>
    <phoneticPr fontId="2"/>
  </si>
  <si>
    <t>年間推定発電量</t>
    <rPh sb="0" eb="2">
      <t>ネンカン</t>
    </rPh>
    <rPh sb="2" eb="4">
      <t>スイテイ</t>
    </rPh>
    <rPh sb="4" eb="6">
      <t>ハツデン</t>
    </rPh>
    <rPh sb="6" eb="7">
      <t>リョウ</t>
    </rPh>
    <phoneticPr fontId="2"/>
  </si>
  <si>
    <t>(ア)太陽光発電設備</t>
    <rPh sb="3" eb="6">
      <t>タイヨウコウ</t>
    </rPh>
    <rPh sb="6" eb="8">
      <t>ハツデン</t>
    </rPh>
    <rPh sb="8" eb="10">
      <t>セツビ</t>
    </rPh>
    <phoneticPr fontId="2"/>
  </si>
  <si>
    <t>(イ)風力発電設備</t>
    <phoneticPr fontId="2"/>
  </si>
  <si>
    <t>(ウ)バイオマス発電設備</t>
    <phoneticPr fontId="2"/>
  </si>
  <si>
    <t>(エ)小水力発電設備</t>
    <rPh sb="3" eb="4">
      <t>ショウ</t>
    </rPh>
    <rPh sb="4" eb="6">
      <t>スイリョク</t>
    </rPh>
    <rPh sb="6" eb="8">
      <t>ハツデン</t>
    </rPh>
    <rPh sb="8" eb="10">
      <t>セツビ</t>
    </rPh>
    <phoneticPr fontId="2"/>
  </si>
  <si>
    <t>(オ)地熱発電設備</t>
    <rPh sb="3" eb="5">
      <t>チネツ</t>
    </rPh>
    <rPh sb="5" eb="7">
      <t>ハツデン</t>
    </rPh>
    <rPh sb="7" eb="9">
      <t>セツビ</t>
    </rPh>
    <phoneticPr fontId="2"/>
  </si>
  <si>
    <t>(カ)その他の発電設備</t>
    <rPh sb="5" eb="6">
      <t>ホカ</t>
    </rPh>
    <rPh sb="7" eb="9">
      <t>ハツデン</t>
    </rPh>
    <rPh sb="9" eb="11">
      <t>セツビ</t>
    </rPh>
    <phoneticPr fontId="2"/>
  </si>
  <si>
    <t>(キ)バイオマス熱利用設備</t>
    <rPh sb="8" eb="9">
      <t>ネツ</t>
    </rPh>
    <rPh sb="9" eb="11">
      <t>リヨウ</t>
    </rPh>
    <rPh sb="11" eb="13">
      <t>セツビ</t>
    </rPh>
    <phoneticPr fontId="2"/>
  </si>
  <si>
    <t>(ク)太陽熱利用設備</t>
    <rPh sb="3" eb="6">
      <t>タイヨウネツ</t>
    </rPh>
    <rPh sb="6" eb="8">
      <t>リヨウ</t>
    </rPh>
    <rPh sb="8" eb="10">
      <t>セツビ</t>
    </rPh>
    <phoneticPr fontId="2"/>
  </si>
  <si>
    <t>(ケ)地中熱利用設備</t>
    <rPh sb="3" eb="5">
      <t>チチュウ</t>
    </rPh>
    <rPh sb="5" eb="6">
      <t>ネツ</t>
    </rPh>
    <rPh sb="6" eb="8">
      <t>リヨウ</t>
    </rPh>
    <rPh sb="8" eb="10">
      <t>セツビ</t>
    </rPh>
    <phoneticPr fontId="2"/>
  </si>
  <si>
    <t>(コ)その他の熱利用設備</t>
    <rPh sb="5" eb="6">
      <t>ホカ</t>
    </rPh>
    <rPh sb="7" eb="8">
      <t>ネツ</t>
    </rPh>
    <rPh sb="8" eb="10">
      <t>リヨウ</t>
    </rPh>
    <rPh sb="10" eb="12">
      <t>セツビ</t>
    </rPh>
    <phoneticPr fontId="2"/>
  </si>
  <si>
    <t>再エネ発電設備</t>
    <rPh sb="0" eb="1">
      <t>サイ</t>
    </rPh>
    <rPh sb="3" eb="5">
      <t>ハツデン</t>
    </rPh>
    <rPh sb="5" eb="7">
      <t>セツビ</t>
    </rPh>
    <phoneticPr fontId="2"/>
  </si>
  <si>
    <t>再エネ熱利用設備</t>
    <rPh sb="0" eb="1">
      <t>サイ</t>
    </rPh>
    <rPh sb="3" eb="4">
      <t>ネツ</t>
    </rPh>
    <rPh sb="4" eb="6">
      <t>リヨウ</t>
    </rPh>
    <rPh sb="6" eb="8">
      <t>セツビ</t>
    </rPh>
    <phoneticPr fontId="2"/>
  </si>
  <si>
    <t>（定格出力）</t>
    <phoneticPr fontId="2"/>
  </si>
  <si>
    <t>【kWh/年】</t>
    <rPh sb="5" eb="6">
      <t>ネン</t>
    </rPh>
    <phoneticPr fontId="2"/>
  </si>
  <si>
    <t>熱設備容量【㎾】</t>
    <rPh sb="0" eb="1">
      <t>ネツ</t>
    </rPh>
    <rPh sb="1" eb="3">
      <t>セツビ</t>
    </rPh>
    <rPh sb="3" eb="5">
      <t>ヨウリョウ</t>
    </rPh>
    <phoneticPr fontId="2"/>
  </si>
  <si>
    <t>利用方法</t>
    <rPh sb="0" eb="2">
      <t>リヨウ</t>
    </rPh>
    <rPh sb="2" eb="4">
      <t>ホウホウ</t>
    </rPh>
    <phoneticPr fontId="2"/>
  </si>
  <si>
    <t>(ウ)建築物等（オンサイト）に設置する再エネ発電設備
　  による発電の使用量（想定）【kWh/年】</t>
    <rPh sb="3" eb="6">
      <t>ケンチクブツ</t>
    </rPh>
    <rPh sb="6" eb="7">
      <t>トウ</t>
    </rPh>
    <rPh sb="15" eb="17">
      <t>セッチ</t>
    </rPh>
    <rPh sb="19" eb="20">
      <t>サイ</t>
    </rPh>
    <rPh sb="22" eb="24">
      <t>ハツデン</t>
    </rPh>
    <rPh sb="24" eb="26">
      <t>セツビ</t>
    </rPh>
    <rPh sb="33" eb="35">
      <t>ハツデン</t>
    </rPh>
    <rPh sb="36" eb="39">
      <t>シヨウリョウ</t>
    </rPh>
    <rPh sb="40" eb="42">
      <t>ソウテイ</t>
    </rPh>
    <phoneticPr fontId="2"/>
  </si>
  <si>
    <t>(エ)建築物等以外（オフサイト）に設置する再エネ発電設備
　   による発電の使用量（想定）【kWh/年】</t>
    <rPh sb="7" eb="9">
      <t>イガイ</t>
    </rPh>
    <phoneticPr fontId="2"/>
  </si>
  <si>
    <t>電気の再エネ化率＝（A+B+C+D）／E×100</t>
    <phoneticPr fontId="2"/>
  </si>
  <si>
    <t>(ウ)建築物等（オンサイト）に設置する再エネ発電設備
　   による発電の使用量（想定）【kWh/年】</t>
    <rPh sb="3" eb="6">
      <t>ケンチクブツ</t>
    </rPh>
    <rPh sb="6" eb="7">
      <t>トウ</t>
    </rPh>
    <rPh sb="15" eb="17">
      <t>セッチ</t>
    </rPh>
    <rPh sb="19" eb="20">
      <t>サイ</t>
    </rPh>
    <rPh sb="22" eb="24">
      <t>ハツデン</t>
    </rPh>
    <rPh sb="24" eb="26">
      <t>セツビ</t>
    </rPh>
    <rPh sb="34" eb="36">
      <t>ハツデン</t>
    </rPh>
    <rPh sb="37" eb="40">
      <t>シヨウリョウ</t>
    </rPh>
    <rPh sb="41" eb="43">
      <t>ソウテイ</t>
    </rPh>
    <phoneticPr fontId="2"/>
  </si>
  <si>
    <t>(ウ)BPIの目標検証に係る試算の考え方
    （計算範囲や省略・概算した箇所等）</t>
    <rPh sb="17" eb="18">
      <t>カンガ</t>
    </rPh>
    <rPh sb="19" eb="20">
      <t>カタ</t>
    </rPh>
    <rPh sb="26" eb="28">
      <t>ケイサン</t>
    </rPh>
    <rPh sb="28" eb="30">
      <t>ハンイ</t>
    </rPh>
    <rPh sb="31" eb="33">
      <t>ショウリャク</t>
    </rPh>
    <rPh sb="34" eb="36">
      <t>ガイサン</t>
    </rPh>
    <rPh sb="38" eb="40">
      <t>カショ</t>
    </rPh>
    <rPh sb="40" eb="41">
      <t>ナド</t>
    </rPh>
    <phoneticPr fontId="2"/>
  </si>
  <si>
    <t>２　協議担当者</t>
    <rPh sb="2" eb="4">
      <t>キョウギ</t>
    </rPh>
    <rPh sb="4" eb="7">
      <t>タントウシャ</t>
    </rPh>
    <phoneticPr fontId="3"/>
  </si>
  <si>
    <t>連絡先</t>
    <rPh sb="0" eb="3">
      <t>レンラクサキ</t>
    </rPh>
    <phoneticPr fontId="2"/>
  </si>
  <si>
    <t>所属（会社名）</t>
    <rPh sb="0" eb="2">
      <t>ショゾク</t>
    </rPh>
    <rPh sb="3" eb="6">
      <t>カイシャメイ</t>
    </rPh>
    <phoneticPr fontId="2"/>
  </si>
  <si>
    <t>担当者氏名</t>
    <rPh sb="0" eb="3">
      <t>タントウシャ</t>
    </rPh>
    <rPh sb="3" eb="5">
      <t>シメイ</t>
    </rPh>
    <phoneticPr fontId="2"/>
  </si>
  <si>
    <t>㎡</t>
    <phoneticPr fontId="2"/>
  </si>
  <si>
    <t>確認申請</t>
    <rPh sb="0" eb="2">
      <t>カクニン</t>
    </rPh>
    <rPh sb="2" eb="4">
      <t>シンセイ</t>
    </rPh>
    <phoneticPr fontId="2"/>
  </si>
  <si>
    <t>着工</t>
    <rPh sb="0" eb="2">
      <t>チャッコウ</t>
    </rPh>
    <phoneticPr fontId="2"/>
  </si>
  <si>
    <t>工事完了</t>
    <rPh sb="0" eb="2">
      <t>コウジ</t>
    </rPh>
    <rPh sb="2" eb="4">
      <t>カンリョウ</t>
    </rPh>
    <phoneticPr fontId="2"/>
  </si>
  <si>
    <t>東京都</t>
    <rPh sb="0" eb="2">
      <t>トウキョウ</t>
    </rPh>
    <rPh sb="2" eb="3">
      <t>ト</t>
    </rPh>
    <phoneticPr fontId="2"/>
  </si>
  <si>
    <t>電話番号</t>
    <rPh sb="0" eb="2">
      <t>デンワ</t>
    </rPh>
    <rPh sb="2" eb="4">
      <t>バンゴウ</t>
    </rPh>
    <phoneticPr fontId="2"/>
  </si>
  <si>
    <t>メールアドレス</t>
    <phoneticPr fontId="2"/>
  </si>
  <si>
    <t>年</t>
    <rPh sb="0" eb="1">
      <t>ネン</t>
    </rPh>
    <phoneticPr fontId="2"/>
  </si>
  <si>
    <t>月</t>
    <rPh sb="0" eb="1">
      <t>ガツ</t>
    </rPh>
    <phoneticPr fontId="2"/>
  </si>
  <si>
    <t>別紙にて提出すること</t>
    <rPh sb="0" eb="2">
      <t>ベッシ</t>
    </rPh>
    <rPh sb="4" eb="6">
      <t>テイシュツ</t>
    </rPh>
    <phoneticPr fontId="2"/>
  </si>
  <si>
    <t>(ケ)ガラス日射熱取得率</t>
    <rPh sb="6" eb="8">
      <t>ニッシャ</t>
    </rPh>
    <rPh sb="8" eb="9">
      <t>ネツ</t>
    </rPh>
    <rPh sb="9" eb="12">
      <t>シュトクリツ</t>
    </rPh>
    <phoneticPr fontId="2"/>
  </si>
  <si>
    <t>延べ面積</t>
    <rPh sb="0" eb="1">
      <t>ノ</t>
    </rPh>
    <rPh sb="2" eb="4">
      <t>メンセキ</t>
    </rPh>
    <phoneticPr fontId="3"/>
  </si>
  <si>
    <t>㎡</t>
    <phoneticPr fontId="2"/>
  </si>
  <si>
    <t>活用する
都市開発諸制度等</t>
    <rPh sb="12" eb="13">
      <t>トウ</t>
    </rPh>
    <phoneticPr fontId="2"/>
  </si>
  <si>
    <t>１　開発事業の名称及び所在地</t>
    <rPh sb="2" eb="4">
      <t>カイハツ</t>
    </rPh>
    <rPh sb="4" eb="6">
      <t>ジギョウ</t>
    </rPh>
    <rPh sb="7" eb="9">
      <t>メイショウ</t>
    </rPh>
    <rPh sb="9" eb="10">
      <t>オヨ</t>
    </rPh>
    <rPh sb="11" eb="14">
      <t>ショザイチ</t>
    </rPh>
    <phoneticPr fontId="3"/>
  </si>
  <si>
    <t>４　活用する都市開発諸制度等</t>
    <phoneticPr fontId="2"/>
  </si>
  <si>
    <t>環境への配慮のための措置及びその取組状況（住宅用途）その３</t>
    <phoneticPr fontId="2"/>
  </si>
  <si>
    <t>環境への配慮のための措置及びその取組状況（住宅以外の用途）その３</t>
    <phoneticPr fontId="2"/>
  </si>
  <si>
    <t>（３）住宅全体のディマンド
制御及び需給調整に係る事項</t>
    <rPh sb="3" eb="5">
      <t>ジュウタク</t>
    </rPh>
    <rPh sb="5" eb="7">
      <t>ゼンタイ</t>
    </rPh>
    <rPh sb="14" eb="16">
      <t>セイギョ</t>
    </rPh>
    <rPh sb="16" eb="17">
      <t>オヨ</t>
    </rPh>
    <rPh sb="18" eb="20">
      <t>ジュキュウ</t>
    </rPh>
    <rPh sb="20" eb="22">
      <t>チョウセイ</t>
    </rPh>
    <rPh sb="23" eb="24">
      <t>カカ</t>
    </rPh>
    <rPh sb="25" eb="27">
      <t>ジコウ</t>
    </rPh>
    <phoneticPr fontId="3"/>
  </si>
  <si>
    <t>【kWh/年】</t>
    <phoneticPr fontId="2"/>
  </si>
  <si>
    <t>系統連系</t>
    <rPh sb="0" eb="4">
      <t>ケイトウレンケイ</t>
    </rPh>
    <phoneticPr fontId="2"/>
  </si>
  <si>
    <t>ア.(シ)再掲</t>
    <rPh sb="5" eb="7">
      <t>サイケイ</t>
    </rPh>
    <phoneticPr fontId="2"/>
  </si>
  <si>
    <t>相当【kW相当】</t>
    <rPh sb="0" eb="2">
      <t>ソウトウ</t>
    </rPh>
    <rPh sb="5" eb="7">
      <t>ソウトウ</t>
    </rPh>
    <phoneticPr fontId="2"/>
  </si>
  <si>
    <t>太陽光発電定格出力</t>
    <rPh sb="0" eb="3">
      <t>タイヨウコウ</t>
    </rPh>
    <rPh sb="3" eb="5">
      <t>ハツデン</t>
    </rPh>
    <phoneticPr fontId="2"/>
  </si>
  <si>
    <t>設備設置容量【㎾】</t>
    <rPh sb="0" eb="2">
      <t>セツビ</t>
    </rPh>
    <rPh sb="2" eb="4">
      <t>セッチ</t>
    </rPh>
    <rPh sb="4" eb="6">
      <t>ヨウリョウ</t>
    </rPh>
    <phoneticPr fontId="2"/>
  </si>
  <si>
    <t>電気換算年間推定</t>
    <rPh sb="0" eb="2">
      <t>デンキ</t>
    </rPh>
    <rPh sb="2" eb="4">
      <t>カンサン</t>
    </rPh>
    <rPh sb="4" eb="6">
      <t>ネンカン</t>
    </rPh>
    <rPh sb="6" eb="8">
      <t>スイテイ</t>
    </rPh>
    <phoneticPr fontId="2"/>
  </si>
  <si>
    <t>熱利用量【kWh/年】</t>
    <phoneticPr fontId="2"/>
  </si>
  <si>
    <t>太陽光発電定格出力</t>
    <rPh sb="0" eb="3">
      <t>タイヨウコウ</t>
    </rPh>
    <rPh sb="3" eb="5">
      <t>ハツデン</t>
    </rPh>
    <rPh sb="5" eb="7">
      <t>テイカク</t>
    </rPh>
    <rPh sb="7" eb="9">
      <t>シュツリョク</t>
    </rPh>
    <phoneticPr fontId="2"/>
  </si>
  <si>
    <t>相当【kW相当】</t>
    <rPh sb="5" eb="7">
      <t>ソウトウ</t>
    </rPh>
    <phoneticPr fontId="2"/>
  </si>
  <si>
    <t>ア.設置すべき設備容量</t>
    <rPh sb="2" eb="4">
      <t>セッチ</t>
    </rPh>
    <rPh sb="7" eb="9">
      <t>セツビ</t>
    </rPh>
    <rPh sb="9" eb="11">
      <t>ヨウリョウ</t>
    </rPh>
    <phoneticPr fontId="2"/>
  </si>
  <si>
    <t>イ.建築物等（オンサイト）に設置する設備設置容量</t>
    <rPh sb="2" eb="5">
      <t>ケンチクブツ</t>
    </rPh>
    <rPh sb="5" eb="6">
      <t>トウ</t>
    </rPh>
    <rPh sb="14" eb="16">
      <t>セッチ</t>
    </rPh>
    <rPh sb="18" eb="20">
      <t>セツビ</t>
    </rPh>
    <rPh sb="20" eb="22">
      <t>セッチ</t>
    </rPh>
    <rPh sb="22" eb="24">
      <t>ヨウリョウ</t>
    </rPh>
    <phoneticPr fontId="2"/>
  </si>
  <si>
    <t>ウ.建築物等以外（オフサイト）に設置する設備設置容量</t>
    <rPh sb="2" eb="5">
      <t>ケンチクブツ</t>
    </rPh>
    <rPh sb="5" eb="6">
      <t>トウ</t>
    </rPh>
    <rPh sb="6" eb="8">
      <t>イガイ</t>
    </rPh>
    <rPh sb="16" eb="18">
      <t>セッチ</t>
    </rPh>
    <rPh sb="20" eb="22">
      <t>セツビ</t>
    </rPh>
    <rPh sb="22" eb="24">
      <t>セッチ</t>
    </rPh>
    <rPh sb="24" eb="26">
      <t>ヨウリョウ</t>
    </rPh>
    <phoneticPr fontId="2"/>
  </si>
  <si>
    <t>エ.小売電気事業者から供給を受ける電気の再生可能エネルギー量</t>
    <rPh sb="2" eb="4">
      <t>コウリ</t>
    </rPh>
    <rPh sb="4" eb="6">
      <t>デンキ</t>
    </rPh>
    <rPh sb="6" eb="9">
      <t>ジギョウシャ</t>
    </rPh>
    <rPh sb="11" eb="13">
      <t>キョウキュウ</t>
    </rPh>
    <rPh sb="14" eb="15">
      <t>ウ</t>
    </rPh>
    <rPh sb="17" eb="19">
      <t>デンキ</t>
    </rPh>
    <rPh sb="20" eb="22">
      <t>サイセイ</t>
    </rPh>
    <rPh sb="22" eb="24">
      <t>カノウ</t>
    </rPh>
    <rPh sb="29" eb="30">
      <t>リョウ</t>
    </rPh>
    <phoneticPr fontId="2"/>
  </si>
  <si>
    <t>建築物への送電電力量(非系統分)</t>
    <rPh sb="0" eb="3">
      <t>ケンチクブツ</t>
    </rPh>
    <rPh sb="5" eb="7">
      <t>ソウデン</t>
    </rPh>
    <phoneticPr fontId="2"/>
  </si>
  <si>
    <t>建築物への送電電力量(系統分)</t>
    <phoneticPr fontId="2"/>
  </si>
  <si>
    <t>太陽光発電定格出力相当
【kW相当】</t>
    <rPh sb="0" eb="3">
      <t>タイヨウコウ</t>
    </rPh>
    <rPh sb="3" eb="5">
      <t>ハツデン</t>
    </rPh>
    <rPh sb="5" eb="7">
      <t>テイカク</t>
    </rPh>
    <rPh sb="7" eb="9">
      <t>シュツリョク</t>
    </rPh>
    <rPh sb="9" eb="11">
      <t>ソウトウ</t>
    </rPh>
    <rPh sb="15" eb="17">
      <t>ソウトウ</t>
    </rPh>
    <phoneticPr fontId="2"/>
  </si>
  <si>
    <t>系統による電力損失分を考慮したあとの電力量</t>
    <rPh sb="0" eb="2">
      <t>ケイトウ</t>
    </rPh>
    <rPh sb="5" eb="7">
      <t>デンリョク</t>
    </rPh>
    <rPh sb="7" eb="9">
      <t>ソンシツ</t>
    </rPh>
    <rPh sb="9" eb="10">
      <t>ブン</t>
    </rPh>
    <rPh sb="11" eb="13">
      <t>コウリョ</t>
    </rPh>
    <rPh sb="18" eb="20">
      <t>デンリョク</t>
    </rPh>
    <rPh sb="20" eb="21">
      <t>リョウ</t>
    </rPh>
    <phoneticPr fontId="2"/>
  </si>
  <si>
    <t>太陽光発電定格出力相当
【kW相当】</t>
    <phoneticPr fontId="2"/>
  </si>
  <si>
    <t>系統による電力損失分を考慮したあとの電力量【kWh/年】
＝建築物への送電電力量(系統分)【kWh/年】×1/1.05</t>
    <rPh sb="0" eb="2">
      <t>ケイトウ</t>
    </rPh>
    <rPh sb="5" eb="7">
      <t>デンリョク</t>
    </rPh>
    <rPh sb="7" eb="9">
      <t>ソンシツ</t>
    </rPh>
    <rPh sb="9" eb="10">
      <t>ブン</t>
    </rPh>
    <rPh sb="11" eb="13">
      <t>コウリョ</t>
    </rPh>
    <rPh sb="18" eb="20">
      <t>デンリョク</t>
    </rPh>
    <rPh sb="20" eb="21">
      <t>リョウ</t>
    </rPh>
    <rPh sb="26" eb="27">
      <t>ネン</t>
    </rPh>
    <rPh sb="30" eb="32">
      <t>ケンチク</t>
    </rPh>
    <rPh sb="32" eb="33">
      <t>ブツ</t>
    </rPh>
    <rPh sb="35" eb="37">
      <t>ソウデン</t>
    </rPh>
    <rPh sb="37" eb="39">
      <t>デンリョク</t>
    </rPh>
    <rPh sb="39" eb="40">
      <t>リョウ</t>
    </rPh>
    <rPh sb="41" eb="43">
      <t>ケイトウ</t>
    </rPh>
    <rPh sb="43" eb="44">
      <t>ブン</t>
    </rPh>
    <rPh sb="50" eb="51">
      <t>ネン</t>
    </rPh>
    <phoneticPr fontId="2"/>
  </si>
  <si>
    <t>(サ)オンサイト設置による太陽光発電定格出力相当の合計【kW相当】</t>
    <rPh sb="8" eb="10">
      <t>セッチ</t>
    </rPh>
    <rPh sb="13" eb="16">
      <t>タイヨウコウ</t>
    </rPh>
    <rPh sb="16" eb="18">
      <t>ハツデン</t>
    </rPh>
    <rPh sb="18" eb="20">
      <t>テイカク</t>
    </rPh>
    <rPh sb="20" eb="22">
      <t>シュツリョク</t>
    </rPh>
    <rPh sb="22" eb="24">
      <t>ソウトウ</t>
    </rPh>
    <rPh sb="25" eb="27">
      <t>ゴウケイ</t>
    </rPh>
    <rPh sb="30" eb="32">
      <t>ソウトウ</t>
    </rPh>
    <phoneticPr fontId="2"/>
  </si>
  <si>
    <t>(キ)オフサイト設置による太陽光発電定格出力相当の合計【kW相当】</t>
    <rPh sb="8" eb="10">
      <t>セッチ</t>
    </rPh>
    <rPh sb="13" eb="16">
      <t>タイヨウコウ</t>
    </rPh>
    <rPh sb="16" eb="18">
      <t>ハツデン</t>
    </rPh>
    <rPh sb="18" eb="20">
      <t>テイカク</t>
    </rPh>
    <rPh sb="20" eb="22">
      <t>シュツリョク</t>
    </rPh>
    <rPh sb="22" eb="24">
      <t>ソウトウ</t>
    </rPh>
    <rPh sb="25" eb="27">
      <t>ゴウケイ</t>
    </rPh>
    <rPh sb="30" eb="32">
      <t>ソウトウ</t>
    </rPh>
    <phoneticPr fontId="2"/>
  </si>
  <si>
    <t>[再掲]設置すべき設備容量（定格出力）【kW】</t>
    <rPh sb="1" eb="3">
      <t>サイケイ</t>
    </rPh>
    <rPh sb="4" eb="6">
      <t>セッチ</t>
    </rPh>
    <rPh sb="9" eb="11">
      <t>セツビ</t>
    </rPh>
    <rPh sb="11" eb="13">
      <t>ヨウリョウ</t>
    </rPh>
    <rPh sb="14" eb="16">
      <t>テイカク</t>
    </rPh>
    <rPh sb="16" eb="18">
      <t>シュツリョク</t>
    </rPh>
    <phoneticPr fontId="2"/>
  </si>
  <si>
    <t>(ア)導入するメニュー等の再エネ割合【％】</t>
    <rPh sb="3" eb="5">
      <t>ドウニュウ</t>
    </rPh>
    <rPh sb="11" eb="12">
      <t>トウ</t>
    </rPh>
    <rPh sb="13" eb="14">
      <t>サイ</t>
    </rPh>
    <rPh sb="16" eb="18">
      <t>ワリアイ</t>
    </rPh>
    <phoneticPr fontId="2"/>
  </si>
  <si>
    <t>(イ)建物年間推計電気使用量【kWh/年】</t>
    <rPh sb="3" eb="5">
      <t>タテモノ</t>
    </rPh>
    <rPh sb="5" eb="7">
      <t>ネンカン</t>
    </rPh>
    <rPh sb="7" eb="9">
      <t>スイケイ</t>
    </rPh>
    <rPh sb="9" eb="11">
      <t>デンキ</t>
    </rPh>
    <rPh sb="11" eb="14">
      <t>シヨウリョウ</t>
    </rPh>
    <rPh sb="19" eb="20">
      <t>ネン</t>
    </rPh>
    <phoneticPr fontId="2"/>
  </si>
  <si>
    <t>(ウ)小売電気の再エネ年間予定利用量【kWh/年】</t>
    <rPh sb="3" eb="5">
      <t>コウリ</t>
    </rPh>
    <rPh sb="5" eb="7">
      <t>デンキ</t>
    </rPh>
    <rPh sb="8" eb="9">
      <t>サイ</t>
    </rPh>
    <rPh sb="11" eb="13">
      <t>ネンカン</t>
    </rPh>
    <rPh sb="13" eb="15">
      <t>ヨテイ</t>
    </rPh>
    <rPh sb="15" eb="17">
      <t>リヨウ</t>
    </rPh>
    <rPh sb="17" eb="18">
      <t>リョウ</t>
    </rPh>
    <rPh sb="23" eb="24">
      <t>ネン</t>
    </rPh>
    <phoneticPr fontId="2"/>
  </si>
  <si>
    <t>(ア)×(イ)÷100</t>
    <phoneticPr fontId="2"/>
  </si>
  <si>
    <t>(エ)都内再エネ電力割合【％】</t>
    <rPh sb="3" eb="5">
      <t>トナイ</t>
    </rPh>
    <rPh sb="5" eb="6">
      <t>サイ</t>
    </rPh>
    <rPh sb="8" eb="10">
      <t>デンリョク</t>
    </rPh>
    <rPh sb="10" eb="12">
      <t>ワリアイ</t>
    </rPh>
    <phoneticPr fontId="2"/>
  </si>
  <si>
    <t>(オ)都内再エネ電力割合を除いた再エネ割合【％】</t>
    <rPh sb="3" eb="5">
      <t>トナイ</t>
    </rPh>
    <rPh sb="5" eb="6">
      <t>サイ</t>
    </rPh>
    <rPh sb="8" eb="10">
      <t>デンリョク</t>
    </rPh>
    <rPh sb="10" eb="12">
      <t>ワリアイ</t>
    </rPh>
    <rPh sb="13" eb="14">
      <t>ノゾ</t>
    </rPh>
    <rPh sb="16" eb="17">
      <t>サイ</t>
    </rPh>
    <rPh sb="19" eb="21">
      <t>ワリアイ</t>
    </rPh>
    <phoneticPr fontId="2"/>
  </si>
  <si>
    <t>(カ)履行に充当できる再エネ相当量【kWh/年】</t>
    <rPh sb="3" eb="5">
      <t>リコウ</t>
    </rPh>
    <rPh sb="6" eb="8">
      <t>ジュウトウ</t>
    </rPh>
    <rPh sb="11" eb="12">
      <t>サイ</t>
    </rPh>
    <rPh sb="14" eb="16">
      <t>ソウトウ</t>
    </rPh>
    <rPh sb="16" eb="17">
      <t>リョウ</t>
    </rPh>
    <rPh sb="17" eb="18">
      <t>ヨウリョウ</t>
    </rPh>
    <rPh sb="22" eb="23">
      <t>ネン</t>
    </rPh>
    <phoneticPr fontId="2"/>
  </si>
  <si>
    <t>(ア)ー(エ)</t>
    <phoneticPr fontId="2"/>
  </si>
  <si>
    <t>(イ)×(オ)÷100÷1.2</t>
    <phoneticPr fontId="2"/>
  </si>
  <si>
    <t>(ク)(カ)の追加性要件</t>
    <rPh sb="7" eb="9">
      <t>ツイカ</t>
    </rPh>
    <rPh sb="9" eb="10">
      <t>セイ</t>
    </rPh>
    <rPh sb="10" eb="12">
      <t>ヨウケン</t>
    </rPh>
    <phoneticPr fontId="2"/>
  </si>
  <si>
    <t>(キ)(カ)の太陽光発電定格出力相当【kW相当】</t>
    <rPh sb="7" eb="12">
      <t>タイヨウコウハツデン</t>
    </rPh>
    <rPh sb="12" eb="14">
      <t>テイカク</t>
    </rPh>
    <rPh sb="14" eb="16">
      <t>シュツリョク</t>
    </rPh>
    <rPh sb="16" eb="18">
      <t>ソウトウ</t>
    </rPh>
    <rPh sb="21" eb="23">
      <t>ソウトウ</t>
    </rPh>
    <phoneticPr fontId="2"/>
  </si>
  <si>
    <t>(イ)履行に充当できる再エネ相当量【kWh/年】</t>
    <phoneticPr fontId="2"/>
  </si>
  <si>
    <t>カ.導入量の合計太陽光発電定格出力相当【kW相当】</t>
    <rPh sb="2" eb="4">
      <t>ドウニュウ</t>
    </rPh>
    <rPh sb="4" eb="5">
      <t>リョウ</t>
    </rPh>
    <rPh sb="6" eb="8">
      <t>ゴウケイ</t>
    </rPh>
    <rPh sb="8" eb="11">
      <t>タイヨウコウ</t>
    </rPh>
    <rPh sb="11" eb="13">
      <t>ハツデン</t>
    </rPh>
    <rPh sb="13" eb="15">
      <t>テイカク</t>
    </rPh>
    <rPh sb="15" eb="17">
      <t>シュツリョク</t>
    </rPh>
    <rPh sb="17" eb="19">
      <t>ソウトウ</t>
    </rPh>
    <rPh sb="22" eb="24">
      <t>ソウトウ</t>
    </rPh>
    <phoneticPr fontId="2"/>
  </si>
  <si>
    <t>(ア)÷1.2</t>
    <phoneticPr fontId="2"/>
  </si>
  <si>
    <t>(ウ)(イ)の太陽光発電定格出力相当【kW相当】</t>
    <rPh sb="7" eb="12">
      <t>タイヨウコウハツデン</t>
    </rPh>
    <rPh sb="21" eb="23">
      <t>ソウトウ</t>
    </rPh>
    <phoneticPr fontId="2"/>
  </si>
  <si>
    <t>(エ)(イ)の追加性要件</t>
    <rPh sb="7" eb="9">
      <t>ツイカ</t>
    </rPh>
    <rPh sb="9" eb="10">
      <t>セイ</t>
    </rPh>
    <rPh sb="10" eb="12">
      <t>ヨウケン</t>
    </rPh>
    <phoneticPr fontId="2"/>
  </si>
  <si>
    <t>▼「新しい都市づくりのための都市開発諸制度活用方針」</t>
    <rPh sb="2" eb="3">
      <t>アタラ</t>
    </rPh>
    <rPh sb="5" eb="7">
      <t>トシ</t>
    </rPh>
    <rPh sb="14" eb="16">
      <t>トシ</t>
    </rPh>
    <rPh sb="16" eb="18">
      <t>カイハツ</t>
    </rPh>
    <rPh sb="18" eb="21">
      <t>ショセイド</t>
    </rPh>
    <rPh sb="21" eb="23">
      <t>カツヨウ</t>
    </rPh>
    <rPh sb="23" eb="25">
      <t>ホウシン</t>
    </rPh>
    <phoneticPr fontId="2"/>
  </si>
  <si>
    <t>小数点以下切捨</t>
    <rPh sb="0" eb="3">
      <t>ショウスウテン</t>
    </rPh>
    <rPh sb="3" eb="5">
      <t>イカ</t>
    </rPh>
    <rPh sb="5" eb="6">
      <t>キ</t>
    </rPh>
    <rPh sb="6" eb="7">
      <t>ス</t>
    </rPh>
    <phoneticPr fontId="2"/>
  </si>
  <si>
    <t>小数点第3位以下切捨</t>
    <rPh sb="0" eb="3">
      <t>ショウスウテン</t>
    </rPh>
    <rPh sb="3" eb="4">
      <t>ダイ</t>
    </rPh>
    <rPh sb="5" eb="6">
      <t>イ</t>
    </rPh>
    <rPh sb="6" eb="8">
      <t>イカ</t>
    </rPh>
    <rPh sb="8" eb="9">
      <t>キ</t>
    </rPh>
    <rPh sb="9" eb="10">
      <t>ス</t>
    </rPh>
    <phoneticPr fontId="2"/>
  </si>
  <si>
    <r>
      <t xml:space="preserve">開発事業の名称
</t>
    </r>
    <r>
      <rPr>
        <sz val="8"/>
        <rFont val="Yu Gothic"/>
        <family val="3"/>
        <charset val="128"/>
        <scheme val="minor"/>
      </rPr>
      <t>（地区名称又は計画名称）</t>
    </r>
    <rPh sb="0" eb="2">
      <t>カイハツ</t>
    </rPh>
    <rPh sb="2" eb="4">
      <t>ジギョウ</t>
    </rPh>
    <rPh sb="5" eb="7">
      <t>メイショウ</t>
    </rPh>
    <rPh sb="9" eb="11">
      <t>チク</t>
    </rPh>
    <rPh sb="11" eb="13">
      <t>メイショウ</t>
    </rPh>
    <rPh sb="13" eb="14">
      <t>マタ</t>
    </rPh>
    <rPh sb="15" eb="17">
      <t>ケイカク</t>
    </rPh>
    <rPh sb="17" eb="19">
      <t>メイショウ</t>
    </rPh>
    <phoneticPr fontId="3"/>
  </si>
  <si>
    <t>基本方針への適合を
確認する用途の床面積</t>
    <rPh sb="0" eb="2">
      <t>キホン</t>
    </rPh>
    <rPh sb="2" eb="4">
      <t>ホウシン</t>
    </rPh>
    <rPh sb="6" eb="8">
      <t>テキゴウ</t>
    </rPh>
    <rPh sb="10" eb="12">
      <t>カクニン</t>
    </rPh>
    <rPh sb="14" eb="16">
      <t>ヨウト</t>
    </rPh>
    <rPh sb="17" eb="20">
      <t>ユカメンセキ</t>
    </rPh>
    <phoneticPr fontId="3"/>
  </si>
  <si>
    <t>このチェックシートとともに、建築物の環境性能等がわかる図書を添付して提出してください。</t>
    <rPh sb="22" eb="23">
      <t>トウ</t>
    </rPh>
    <rPh sb="34" eb="36">
      <t>テイシュツ</t>
    </rPh>
    <phoneticPr fontId="2"/>
  </si>
  <si>
    <t>(ケ)÷(イ)×100　小数点以下切捨</t>
    <rPh sb="12" eb="15">
      <t>ショウスウテン</t>
    </rPh>
    <rPh sb="15" eb="17">
      <t>イカ</t>
    </rPh>
    <rPh sb="17" eb="18">
      <t>キ</t>
    </rPh>
    <rPh sb="18" eb="19">
      <t>ス</t>
    </rPh>
    <phoneticPr fontId="2"/>
  </si>
  <si>
    <t>（備考）建築物の環境性能に関する事項として特に配慮すべき事項など</t>
    <rPh sb="1" eb="3">
      <t>ビコウ</t>
    </rPh>
    <rPh sb="4" eb="7">
      <t>ケンチクブツ</t>
    </rPh>
    <rPh sb="8" eb="10">
      <t>カンキョウ</t>
    </rPh>
    <rPh sb="10" eb="12">
      <t>セイノウ</t>
    </rPh>
    <rPh sb="13" eb="14">
      <t>カン</t>
    </rPh>
    <rPh sb="16" eb="18">
      <t>ジコウ</t>
    </rPh>
    <rPh sb="21" eb="22">
      <t>トク</t>
    </rPh>
    <rPh sb="23" eb="25">
      <t>ハイリョ</t>
    </rPh>
    <rPh sb="28" eb="30">
      <t>ジコウ</t>
    </rPh>
    <phoneticPr fontId="2"/>
  </si>
  <si>
    <t>(カ)外壁熱貫流率【W/(㎡・K)】</t>
    <rPh sb="3" eb="5">
      <t>ガイヘキ</t>
    </rPh>
    <rPh sb="5" eb="6">
      <t>ネツ</t>
    </rPh>
    <rPh sb="6" eb="8">
      <t>カンリュウ</t>
    </rPh>
    <rPh sb="8" eb="9">
      <t>リツ</t>
    </rPh>
    <phoneticPr fontId="2"/>
  </si>
  <si>
    <t>(キ)屋根熱貫流率【W/(㎡・K)】</t>
    <rPh sb="5" eb="6">
      <t>ネツ</t>
    </rPh>
    <rPh sb="6" eb="8">
      <t>カンリュウ</t>
    </rPh>
    <rPh sb="8" eb="9">
      <t>リツ</t>
    </rPh>
    <phoneticPr fontId="2"/>
  </si>
  <si>
    <t>(ク)ガラス熱貫流率【W/(㎡・K)】</t>
    <rPh sb="6" eb="7">
      <t>ネツ</t>
    </rPh>
    <rPh sb="7" eb="9">
      <t>カンリュウ</t>
    </rPh>
    <rPh sb="9" eb="10">
      <t>リツ</t>
    </rPh>
    <phoneticPr fontId="2"/>
  </si>
  <si>
    <t>(イ)建築面積に５％を乗じた面積（設置基準面積）【㎡】</t>
    <rPh sb="3" eb="5">
      <t>ケンチク</t>
    </rPh>
    <rPh sb="5" eb="7">
      <t>メンセキ</t>
    </rPh>
    <rPh sb="11" eb="12">
      <t>ジョウ</t>
    </rPh>
    <rPh sb="14" eb="16">
      <t>メンセキ</t>
    </rPh>
    <rPh sb="17" eb="19">
      <t>セッチ</t>
    </rPh>
    <rPh sb="19" eb="21">
      <t>キジュン</t>
    </rPh>
    <rPh sb="21" eb="23">
      <t>メンセキ</t>
    </rPh>
    <phoneticPr fontId="2"/>
  </si>
  <si>
    <t>(ケ)(ク)×0.15kW/㎡（設置基準容量）【kW】</t>
    <rPh sb="16" eb="18">
      <t>セッチ</t>
    </rPh>
    <rPh sb="18" eb="20">
      <t>キジュン</t>
    </rPh>
    <rPh sb="20" eb="22">
      <t>ヨウリョウ</t>
    </rPh>
    <phoneticPr fontId="2"/>
  </si>
  <si>
    <t>(ア)建築物において使用する環境価値の量
　  （小売り電気事業者からの調達を除く）【kWh/年】</t>
    <rPh sb="3" eb="6">
      <t>ケンチクブツ</t>
    </rPh>
    <rPh sb="10" eb="12">
      <t>シヨウ</t>
    </rPh>
    <rPh sb="14" eb="16">
      <t>カンキョウ</t>
    </rPh>
    <rPh sb="16" eb="18">
      <t>カチ</t>
    </rPh>
    <rPh sb="19" eb="20">
      <t>リョウ</t>
    </rPh>
    <rPh sb="25" eb="27">
      <t>コウ</t>
    </rPh>
    <rPh sb="28" eb="30">
      <t>デンキ</t>
    </rPh>
    <rPh sb="30" eb="33">
      <t>ジギョウシャ</t>
    </rPh>
    <rPh sb="36" eb="38">
      <t>チョウタツ</t>
    </rPh>
    <rPh sb="39" eb="40">
      <t>ノゾ</t>
    </rPh>
    <phoneticPr fontId="2"/>
  </si>
  <si>
    <t>(ア)～(コ)の設備設置容量・太陽光発電定格出力相当の合計</t>
    <rPh sb="8" eb="10">
      <t>セツビ</t>
    </rPh>
    <rPh sb="10" eb="12">
      <t>セッチ</t>
    </rPh>
    <rPh sb="12" eb="14">
      <t>ヨウリョウ</t>
    </rPh>
    <rPh sb="15" eb="18">
      <t>タイヨウコウ</t>
    </rPh>
    <rPh sb="18" eb="20">
      <t>ハツデン</t>
    </rPh>
    <rPh sb="20" eb="22">
      <t>テイカク</t>
    </rPh>
    <rPh sb="22" eb="24">
      <t>シュツリョク</t>
    </rPh>
    <rPh sb="24" eb="26">
      <t>ソウトウ</t>
    </rPh>
    <rPh sb="27" eb="29">
      <t>ゴウケイ</t>
    </rPh>
    <phoneticPr fontId="2"/>
  </si>
  <si>
    <r>
      <t>(ア)～(カ)の太陽光発電定格出力相当の合計　</t>
    </r>
    <r>
      <rPr>
        <sz val="6"/>
        <rFont val="Yu Gothic"/>
        <family val="3"/>
        <charset val="128"/>
        <scheme val="minor"/>
      </rPr>
      <t>※電力損失考慮したあと</t>
    </r>
    <rPh sb="24" eb="26">
      <t>デンリョク</t>
    </rPh>
    <rPh sb="26" eb="28">
      <t>ソンシツ</t>
    </rPh>
    <rPh sb="28" eb="30">
      <t>コウリョ</t>
    </rPh>
    <phoneticPr fontId="2"/>
  </si>
  <si>
    <t>イ.(サ)＋ウ.(キ)＋エ(キ)＋オ(ウ)</t>
    <phoneticPr fontId="2"/>
  </si>
  <si>
    <t>環境への配慮のための措置及びその取組状況（住宅以外の用途）その１</t>
    <rPh sb="0" eb="2">
      <t>カンキョウ</t>
    </rPh>
    <rPh sb="4" eb="6">
      <t>ハイリョ</t>
    </rPh>
    <rPh sb="10" eb="12">
      <t>ソチ</t>
    </rPh>
    <rPh sb="12" eb="13">
      <t>オヨ</t>
    </rPh>
    <rPh sb="16" eb="18">
      <t>トリクミ</t>
    </rPh>
    <rPh sb="18" eb="20">
      <t>ジョウキョウ</t>
    </rPh>
    <rPh sb="21" eb="23">
      <t>ジュウタク</t>
    </rPh>
    <rPh sb="23" eb="25">
      <t>イガイ</t>
    </rPh>
    <rPh sb="26" eb="28">
      <t>ヨウト</t>
    </rPh>
    <phoneticPr fontId="2"/>
  </si>
  <si>
    <t>(ウ)住宅用途BEI試算結果</t>
    <rPh sb="3" eb="5">
      <t>ジュウタク</t>
    </rPh>
    <rPh sb="5" eb="7">
      <t>ヨウト</t>
    </rPh>
    <rPh sb="10" eb="12">
      <t>シサン</t>
    </rPh>
    <rPh sb="12" eb="14">
      <t>ケッカ</t>
    </rPh>
    <phoneticPr fontId="2"/>
  </si>
  <si>
    <t>(エ)住宅用途BEI目標値</t>
    <rPh sb="3" eb="5">
      <t>ジュウタク</t>
    </rPh>
    <rPh sb="5" eb="7">
      <t>ヨウト</t>
    </rPh>
    <phoneticPr fontId="2"/>
  </si>
  <si>
    <t>(イ)住宅用途BEIの目標検証に係る試算の考え方
　　（計算範囲や省略・概算した箇所等）</t>
    <phoneticPr fontId="2"/>
  </si>
  <si>
    <t>(オ)(イ)の継続性要件</t>
    <rPh sb="7" eb="9">
      <t>ケイゾク</t>
    </rPh>
    <rPh sb="9" eb="10">
      <t>セイ</t>
    </rPh>
    <rPh sb="10" eb="12">
      <t>ヨウケン</t>
    </rPh>
    <phoneticPr fontId="2"/>
  </si>
  <si>
    <t>(ケ)(カ)の継続性要件</t>
    <rPh sb="7" eb="9">
      <t>ケイゾク</t>
    </rPh>
    <rPh sb="9" eb="10">
      <t>セイ</t>
    </rPh>
    <rPh sb="10" eb="12">
      <t>ヨウケン</t>
    </rPh>
    <phoneticPr fontId="2"/>
  </si>
  <si>
    <r>
      <t>(ウ)外皮平均熱貫流率U</t>
    </r>
    <r>
      <rPr>
        <vertAlign val="subscript"/>
        <sz val="8.5"/>
        <rFont val="Yu Gothic"/>
        <family val="3"/>
        <charset val="128"/>
        <scheme val="minor"/>
      </rPr>
      <t>A</t>
    </r>
    <r>
      <rPr>
        <sz val="8.5"/>
        <rFont val="Yu Gothic"/>
        <family val="3"/>
        <charset val="128"/>
        <scheme val="minor"/>
      </rPr>
      <t>【W/(㎡・K)】の試算結果</t>
    </r>
    <rPh sb="3" eb="5">
      <t>ガイヒ</t>
    </rPh>
    <rPh sb="5" eb="7">
      <t>ヘイキン</t>
    </rPh>
    <rPh sb="7" eb="8">
      <t>ネツ</t>
    </rPh>
    <rPh sb="8" eb="10">
      <t>カンリュウ</t>
    </rPh>
    <rPh sb="10" eb="11">
      <t>リツ</t>
    </rPh>
    <rPh sb="23" eb="25">
      <t>シサン</t>
    </rPh>
    <rPh sb="25" eb="27">
      <t>ケッカ</t>
    </rPh>
    <phoneticPr fontId="2"/>
  </si>
  <si>
    <r>
      <t>(イ)外皮平均熱貫流率U</t>
    </r>
    <r>
      <rPr>
        <vertAlign val="subscript"/>
        <sz val="9"/>
        <rFont val="Yu Gothic"/>
        <family val="3"/>
        <charset val="128"/>
        <scheme val="minor"/>
      </rPr>
      <t>A</t>
    </r>
    <r>
      <rPr>
        <sz val="9"/>
        <rFont val="Yu Gothic"/>
        <family val="3"/>
        <charset val="128"/>
        <scheme val="minor"/>
      </rPr>
      <t>【W/(㎡・K)】の
　　目標検証に係る試算の考え方
    （計算範囲や省略・概算した箇所等）</t>
    </r>
    <phoneticPr fontId="2"/>
  </si>
  <si>
    <r>
      <t>(エ)外皮平均熱貫流率U</t>
    </r>
    <r>
      <rPr>
        <vertAlign val="subscript"/>
        <sz val="8.5"/>
        <rFont val="Yu Gothic"/>
        <family val="3"/>
        <charset val="128"/>
        <scheme val="minor"/>
      </rPr>
      <t>A</t>
    </r>
    <r>
      <rPr>
        <sz val="8.5"/>
        <rFont val="Yu Gothic"/>
        <family val="3"/>
        <charset val="128"/>
        <scheme val="minor"/>
      </rPr>
      <t>【W/(㎡・K)】の目標値</t>
    </r>
    <rPh sb="3" eb="5">
      <t>ガイヒ</t>
    </rPh>
    <rPh sb="5" eb="7">
      <t>ヘイキン</t>
    </rPh>
    <rPh sb="7" eb="8">
      <t>ネツ</t>
    </rPh>
    <rPh sb="8" eb="10">
      <t>カンリュウ</t>
    </rPh>
    <rPh sb="10" eb="11">
      <t>リツ</t>
    </rPh>
    <rPh sb="23" eb="26">
      <t>モクヒョウチ</t>
    </rPh>
    <phoneticPr fontId="2"/>
  </si>
  <si>
    <t>（１）最大需要電力の把握及びディマンド制御に係る事項</t>
    <rPh sb="3" eb="5">
      <t>サイダイ</t>
    </rPh>
    <rPh sb="5" eb="7">
      <t>ジュヨウ</t>
    </rPh>
    <rPh sb="7" eb="9">
      <t>デンリョク</t>
    </rPh>
    <rPh sb="10" eb="12">
      <t>ハアク</t>
    </rPh>
    <rPh sb="12" eb="13">
      <t>オヨ</t>
    </rPh>
    <rPh sb="19" eb="21">
      <t>セイギョ</t>
    </rPh>
    <rPh sb="22" eb="23">
      <t>カカ</t>
    </rPh>
    <rPh sb="24" eb="26">
      <t>ジコウ</t>
    </rPh>
    <phoneticPr fontId="3"/>
  </si>
  <si>
    <t>（２）需給調整に係る事項</t>
    <rPh sb="3" eb="4">
      <t>キュウ</t>
    </rPh>
    <rPh sb="4" eb="6">
      <t>チョウセイ</t>
    </rPh>
    <rPh sb="7" eb="8">
      <t>カカ</t>
    </rPh>
    <rPh sb="9" eb="11">
      <t>ジコウ</t>
    </rPh>
    <phoneticPr fontId="3"/>
  </si>
  <si>
    <t>（１）住戸の最大需要電力
の把握に係る事項</t>
    <rPh sb="3" eb="5">
      <t>ジュウコ</t>
    </rPh>
    <rPh sb="6" eb="8">
      <t>サイダイ</t>
    </rPh>
    <rPh sb="8" eb="10">
      <t>ジュヨウ</t>
    </rPh>
    <rPh sb="10" eb="12">
      <t>デンリョク</t>
    </rPh>
    <rPh sb="14" eb="16">
      <t>ハアク</t>
    </rPh>
    <rPh sb="17" eb="18">
      <t>カカ</t>
    </rPh>
    <rPh sb="19" eb="21">
      <t>ジコウ</t>
    </rPh>
    <phoneticPr fontId="3"/>
  </si>
  <si>
    <t>（２）住戸のディマンド制御
及び需給調整に係る事項</t>
    <rPh sb="3" eb="5">
      <t>ジュウコ</t>
    </rPh>
    <rPh sb="11" eb="13">
      <t>セイギョ</t>
    </rPh>
    <rPh sb="14" eb="15">
      <t>オヨ</t>
    </rPh>
    <rPh sb="16" eb="18">
      <t>ジュキュウ</t>
    </rPh>
    <rPh sb="18" eb="20">
      <t>チョウセイ</t>
    </rPh>
    <rPh sb="21" eb="22">
      <t>カカ</t>
    </rPh>
    <rPh sb="23" eb="25">
      <t>ジコウ</t>
    </rPh>
    <phoneticPr fontId="3"/>
  </si>
  <si>
    <t>（３）ＤＲ制御及び遠隔監視
・制御に係る事項</t>
    <rPh sb="5" eb="7">
      <t>セイギョ</t>
    </rPh>
    <rPh sb="7" eb="8">
      <t>オヨ</t>
    </rPh>
    <rPh sb="9" eb="11">
      <t>エンカク</t>
    </rPh>
    <rPh sb="11" eb="13">
      <t>カンシ</t>
    </rPh>
    <rPh sb="15" eb="17">
      <t>セイギョ</t>
    </rPh>
    <rPh sb="18" eb="19">
      <t>カカ</t>
    </rPh>
    <rPh sb="20" eb="22">
      <t>ジコウ</t>
    </rPh>
    <phoneticPr fontId="3"/>
  </si>
  <si>
    <t>(オ)屋根熱貫流率【W/(㎡・K)】</t>
    <rPh sb="5" eb="6">
      <t>ネツ</t>
    </rPh>
    <rPh sb="6" eb="8">
      <t>カンリュウ</t>
    </rPh>
    <rPh sb="8" eb="9">
      <t>リツ</t>
    </rPh>
    <phoneticPr fontId="2"/>
  </si>
  <si>
    <t>(カ)ガラス熱貫流率【W/(㎡・K)】</t>
    <rPh sb="6" eb="7">
      <t>ネツ</t>
    </rPh>
    <rPh sb="7" eb="9">
      <t>カンリュウ</t>
    </rPh>
    <rPh sb="9" eb="10">
      <t>リツ</t>
    </rPh>
    <phoneticPr fontId="2"/>
  </si>
  <si>
    <t>(キ)ガラス日射熱取得率</t>
    <rPh sb="6" eb="8">
      <t>ニッシャ</t>
    </rPh>
    <rPh sb="8" eb="9">
      <t>ネツ</t>
    </rPh>
    <rPh sb="9" eb="12">
      <t>シュトクリツ</t>
    </rPh>
    <phoneticPr fontId="2"/>
  </si>
  <si>
    <t>その１</t>
    <phoneticPr fontId="32"/>
  </si>
  <si>
    <t>（別紙）</t>
    <rPh sb="1" eb="3">
      <t>ベッシ</t>
    </rPh>
    <phoneticPr fontId="16"/>
  </si>
  <si>
    <t>エネルギーの面的利用導入・受入検討書</t>
    <rPh sb="6" eb="8">
      <t>メンテキ</t>
    </rPh>
    <rPh sb="8" eb="10">
      <t>リヨウ</t>
    </rPh>
    <rPh sb="10" eb="12">
      <t>ドウニュウ</t>
    </rPh>
    <rPh sb="13" eb="15">
      <t>ウケイレ</t>
    </rPh>
    <rPh sb="15" eb="17">
      <t>ケントウ</t>
    </rPh>
    <rPh sb="17" eb="18">
      <t>ショ</t>
    </rPh>
    <phoneticPr fontId="32"/>
  </si>
  <si>
    <t>１　開発事業者の氏名及び住所</t>
    <rPh sb="6" eb="7">
      <t>シャ</t>
    </rPh>
    <rPh sb="8" eb="10">
      <t>シメイ</t>
    </rPh>
    <rPh sb="10" eb="11">
      <t>オヨ</t>
    </rPh>
    <rPh sb="12" eb="14">
      <t>ジュウショ</t>
    </rPh>
    <phoneticPr fontId="32"/>
  </si>
  <si>
    <t>開発事業者</t>
    <rPh sb="2" eb="4">
      <t>ジギョウ</t>
    </rPh>
    <rPh sb="4" eb="5">
      <t>シャ</t>
    </rPh>
    <phoneticPr fontId="32"/>
  </si>
  <si>
    <t>氏名（法人にあっては名称及び代表者の氏名）</t>
    <phoneticPr fontId="32"/>
  </si>
  <si>
    <t>住所（法人にあっては主たる事務所の所在地）</t>
    <phoneticPr fontId="32"/>
  </si>
  <si>
    <t>２　開発事業の概要及び開発区域の範囲</t>
    <rPh sb="2" eb="4">
      <t>カイハツ</t>
    </rPh>
    <rPh sb="4" eb="6">
      <t>ジギョウ</t>
    </rPh>
    <rPh sb="7" eb="9">
      <t>ガイヨウ</t>
    </rPh>
    <rPh sb="9" eb="10">
      <t>オヨ</t>
    </rPh>
    <rPh sb="11" eb="13">
      <t>カイハツ</t>
    </rPh>
    <rPh sb="13" eb="15">
      <t>クイキ</t>
    </rPh>
    <rPh sb="16" eb="18">
      <t>ハンイ</t>
    </rPh>
    <phoneticPr fontId="32"/>
  </si>
  <si>
    <t>(1) 開発事業の名称等</t>
    <phoneticPr fontId="32"/>
  </si>
  <si>
    <t>開発事業の名称</t>
    <phoneticPr fontId="16"/>
  </si>
  <si>
    <t>開発区域の所在地</t>
    <rPh sb="2" eb="4">
      <t>クイキ</t>
    </rPh>
    <phoneticPr fontId="32"/>
  </si>
  <si>
    <t>(2) 開発事業の規模等</t>
    <phoneticPr fontId="32"/>
  </si>
  <si>
    <t>工事期間（予定）</t>
    <phoneticPr fontId="32"/>
  </si>
  <si>
    <t>工事着手</t>
    <phoneticPr fontId="32"/>
  </si>
  <si>
    <t>工事完了</t>
    <phoneticPr fontId="32"/>
  </si>
  <si>
    <t>年</t>
    <rPh sb="0" eb="1">
      <t>ネン</t>
    </rPh>
    <phoneticPr fontId="32"/>
  </si>
  <si>
    <t>月</t>
    <rPh sb="0" eb="1">
      <t>ガツ</t>
    </rPh>
    <phoneticPr fontId="32"/>
  </si>
  <si>
    <t>開発区域の面積</t>
    <phoneticPr fontId="32"/>
  </si>
  <si>
    <t>㎡</t>
    <phoneticPr fontId="32"/>
  </si>
  <si>
    <t>棟数</t>
    <phoneticPr fontId="32"/>
  </si>
  <si>
    <t>棟</t>
    <rPh sb="0" eb="1">
      <t>トウ</t>
    </rPh>
    <phoneticPr fontId="32"/>
  </si>
  <si>
    <t>総建築面積</t>
    <phoneticPr fontId="32"/>
  </si>
  <si>
    <t>総延べ面積</t>
    <phoneticPr fontId="32"/>
  </si>
  <si>
    <t>都市開発諸制度等の名称</t>
    <phoneticPr fontId="32"/>
  </si>
  <si>
    <t>(3) 建築物の規模等</t>
    <phoneticPr fontId="32"/>
  </si>
  <si>
    <t>建築物の名称</t>
    <rPh sb="0" eb="3">
      <t>ケンチクブツ</t>
    </rPh>
    <phoneticPr fontId="32"/>
  </si>
  <si>
    <t>高さ・階数</t>
    <rPh sb="0" eb="1">
      <t>タカ</t>
    </rPh>
    <rPh sb="3" eb="5">
      <t>カイスウ</t>
    </rPh>
    <phoneticPr fontId="32"/>
  </si>
  <si>
    <t>用途</t>
    <rPh sb="0" eb="2">
      <t>ヨウト</t>
    </rPh>
    <phoneticPr fontId="32"/>
  </si>
  <si>
    <t>延べ面積</t>
    <rPh sb="0" eb="1">
      <t>ノ</t>
    </rPh>
    <rPh sb="2" eb="4">
      <t>メンセキ</t>
    </rPh>
    <phoneticPr fontId="32"/>
  </si>
  <si>
    <t>建築物の高さ</t>
    <rPh sb="0" eb="3">
      <t>ケンチクブツ</t>
    </rPh>
    <rPh sb="4" eb="5">
      <t>タカ</t>
    </rPh>
    <phoneticPr fontId="32"/>
  </si>
  <si>
    <t>ｍ</t>
    <phoneticPr fontId="32"/>
  </si>
  <si>
    <t>住宅等</t>
    <rPh sb="0" eb="3">
      <t>ジュウタクトウ</t>
    </rPh>
    <phoneticPr fontId="32"/>
  </si>
  <si>
    <t>地上</t>
    <rPh sb="0" eb="2">
      <t>チジョウ</t>
    </rPh>
    <phoneticPr fontId="32"/>
  </si>
  <si>
    <t>階</t>
    <rPh sb="0" eb="1">
      <t>カイ</t>
    </rPh>
    <phoneticPr fontId="32"/>
  </si>
  <si>
    <t>ホテル等</t>
    <rPh sb="3" eb="4">
      <t>トウ</t>
    </rPh>
    <phoneticPr fontId="32"/>
  </si>
  <si>
    <t>地下</t>
    <rPh sb="0" eb="2">
      <t>チカ</t>
    </rPh>
    <phoneticPr fontId="32"/>
  </si>
  <si>
    <t>病院等</t>
    <rPh sb="0" eb="3">
      <t>ビョウイントウ</t>
    </rPh>
    <phoneticPr fontId="32"/>
  </si>
  <si>
    <t>構造</t>
    <rPh sb="0" eb="2">
      <t>コウゾウ</t>
    </rPh>
    <phoneticPr fontId="32"/>
  </si>
  <si>
    <t>百貨店等</t>
    <rPh sb="0" eb="3">
      <t>ヒャッカテン</t>
    </rPh>
    <rPh sb="3" eb="4">
      <t>トウ</t>
    </rPh>
    <phoneticPr fontId="32"/>
  </si>
  <si>
    <t>事務所等</t>
    <rPh sb="0" eb="2">
      <t>ジム</t>
    </rPh>
    <rPh sb="2" eb="3">
      <t>ショ</t>
    </rPh>
    <rPh sb="3" eb="4">
      <t>トウ</t>
    </rPh>
    <phoneticPr fontId="32"/>
  </si>
  <si>
    <t>学校等</t>
    <rPh sb="0" eb="3">
      <t>ガッコウトウ</t>
    </rPh>
    <phoneticPr fontId="32"/>
  </si>
  <si>
    <t>飲食店等</t>
    <rPh sb="0" eb="2">
      <t>インショク</t>
    </rPh>
    <rPh sb="2" eb="3">
      <t>テン</t>
    </rPh>
    <rPh sb="3" eb="4">
      <t>ナド</t>
    </rPh>
    <phoneticPr fontId="32"/>
  </si>
  <si>
    <t>集会場等</t>
    <rPh sb="0" eb="2">
      <t>シュウカイ</t>
    </rPh>
    <rPh sb="2" eb="3">
      <t>ジョウ</t>
    </rPh>
    <rPh sb="3" eb="4">
      <t>トウ</t>
    </rPh>
    <phoneticPr fontId="32"/>
  </si>
  <si>
    <t>工場等</t>
    <rPh sb="0" eb="3">
      <t>コウジョウトウ</t>
    </rPh>
    <phoneticPr fontId="32"/>
  </si>
  <si>
    <t>その他</t>
    <rPh sb="2" eb="3">
      <t>タ</t>
    </rPh>
    <phoneticPr fontId="32"/>
  </si>
  <si>
    <t>合計</t>
    <rPh sb="0" eb="1">
      <t>ゴウ</t>
    </rPh>
    <rPh sb="1" eb="2">
      <t>ケイ</t>
    </rPh>
    <phoneticPr fontId="32"/>
  </si>
  <si>
    <t>２　開発事業の概要及び特定開発区域の範囲</t>
    <rPh sb="2" eb="4">
      <t>カイハツ</t>
    </rPh>
    <rPh sb="4" eb="6">
      <t>ジギョウ</t>
    </rPh>
    <rPh sb="7" eb="9">
      <t>ガイヨウ</t>
    </rPh>
    <rPh sb="9" eb="10">
      <t>オヨ</t>
    </rPh>
    <rPh sb="11" eb="13">
      <t>トクテイ</t>
    </rPh>
    <rPh sb="13" eb="15">
      <t>カイハツ</t>
    </rPh>
    <rPh sb="15" eb="17">
      <t>クイキ</t>
    </rPh>
    <rPh sb="18" eb="20">
      <t>ハンイ</t>
    </rPh>
    <phoneticPr fontId="32"/>
  </si>
  <si>
    <t>３　担当者の連絡先</t>
    <rPh sb="2" eb="4">
      <t>タントウ</t>
    </rPh>
    <rPh sb="4" eb="5">
      <t>シャ</t>
    </rPh>
    <rPh sb="6" eb="9">
      <t>レンラクサキ</t>
    </rPh>
    <phoneticPr fontId="32"/>
  </si>
  <si>
    <t>担当部署</t>
    <rPh sb="0" eb="2">
      <t>タントウ</t>
    </rPh>
    <rPh sb="2" eb="4">
      <t>ブショ</t>
    </rPh>
    <phoneticPr fontId="32"/>
  </si>
  <si>
    <t>電話番号</t>
    <rPh sb="0" eb="2">
      <t>デンワ</t>
    </rPh>
    <rPh sb="2" eb="4">
      <t>バンゴウ</t>
    </rPh>
    <phoneticPr fontId="32"/>
  </si>
  <si>
    <t>担当者名</t>
    <rPh sb="0" eb="3">
      <t>タントウシャ</t>
    </rPh>
    <rPh sb="3" eb="4">
      <t>メイ</t>
    </rPh>
    <phoneticPr fontId="32"/>
  </si>
  <si>
    <t xml:space="preserve">その２
</t>
    <phoneticPr fontId="16"/>
  </si>
  <si>
    <t>４　地域冷暖房の導入・受入れの検討内容及び検討結果</t>
    <rPh sb="11" eb="13">
      <t>ウケイレ</t>
    </rPh>
    <phoneticPr fontId="32"/>
  </si>
  <si>
    <t>ア　計画の概要</t>
    <rPh sb="2" eb="4">
      <t>ケイカク</t>
    </rPh>
    <phoneticPr fontId="32"/>
  </si>
  <si>
    <t>①　建築物の棟数</t>
    <phoneticPr fontId="32"/>
  </si>
  <si>
    <t>　　住宅の総戸数</t>
    <rPh sb="2" eb="4">
      <t>ジュウタク</t>
    </rPh>
    <rPh sb="5" eb="6">
      <t>ソウ</t>
    </rPh>
    <rPh sb="6" eb="8">
      <t>コスウ</t>
    </rPh>
    <phoneticPr fontId="32"/>
  </si>
  <si>
    <t>戸</t>
    <phoneticPr fontId="32"/>
  </si>
  <si>
    <t>②　用途別延べ面積</t>
    <phoneticPr fontId="32"/>
  </si>
  <si>
    <t>　住宅等</t>
    <rPh sb="1" eb="4">
      <t>ジュウタクトウ</t>
    </rPh>
    <phoneticPr fontId="32"/>
  </si>
  <si>
    <t>　学校等</t>
    <rPh sb="1" eb="4">
      <t>ガッコウトウ</t>
    </rPh>
    <phoneticPr fontId="32"/>
  </si>
  <si>
    <t>　ホテル等</t>
    <rPh sb="4" eb="5">
      <t>トウ</t>
    </rPh>
    <phoneticPr fontId="32"/>
  </si>
  <si>
    <t>　飲食店等</t>
    <rPh sb="1" eb="3">
      <t>インショク</t>
    </rPh>
    <rPh sb="3" eb="4">
      <t>テン</t>
    </rPh>
    <rPh sb="4" eb="5">
      <t>ナド</t>
    </rPh>
    <phoneticPr fontId="32"/>
  </si>
  <si>
    <t>　病院等</t>
    <rPh sb="1" eb="4">
      <t>ビョウイントウ</t>
    </rPh>
    <phoneticPr fontId="32"/>
  </si>
  <si>
    <t>　集会場等</t>
    <rPh sb="1" eb="3">
      <t>シュウカイ</t>
    </rPh>
    <rPh sb="3" eb="4">
      <t>ジョウ</t>
    </rPh>
    <rPh sb="4" eb="5">
      <t>トウ</t>
    </rPh>
    <phoneticPr fontId="32"/>
  </si>
  <si>
    <t>　百貨店等</t>
    <rPh sb="1" eb="5">
      <t>ヒャッカテントウ</t>
    </rPh>
    <phoneticPr fontId="32"/>
  </si>
  <si>
    <t>　工場等</t>
    <rPh sb="1" eb="4">
      <t>コウジョウトウ</t>
    </rPh>
    <phoneticPr fontId="32"/>
  </si>
  <si>
    <t>　事務所等</t>
    <rPh sb="1" eb="3">
      <t>ジム</t>
    </rPh>
    <rPh sb="3" eb="4">
      <t>ショ</t>
    </rPh>
    <rPh sb="4" eb="5">
      <t>トウ</t>
    </rPh>
    <phoneticPr fontId="32"/>
  </si>
  <si>
    <t>　その他</t>
    <rPh sb="3" eb="4">
      <t>ホカ</t>
    </rPh>
    <phoneticPr fontId="32"/>
  </si>
  <si>
    <t>　合　計</t>
    <rPh sb="1" eb="2">
      <t>ゴウ</t>
    </rPh>
    <rPh sb="3" eb="4">
      <t>ケイ</t>
    </rPh>
    <phoneticPr fontId="32"/>
  </si>
  <si>
    <t>イ　熱需要の予測</t>
    <phoneticPr fontId="32"/>
  </si>
  <si>
    <t>　年間冷熱需要</t>
    <phoneticPr fontId="32"/>
  </si>
  <si>
    <t>GJ</t>
    <phoneticPr fontId="32"/>
  </si>
  <si>
    <t>　最大冷熱需要</t>
    <phoneticPr fontId="32"/>
  </si>
  <si>
    <t>MJ/h</t>
    <phoneticPr fontId="32"/>
  </si>
  <si>
    <t>　年間温熱需要</t>
    <phoneticPr fontId="32"/>
  </si>
  <si>
    <t>　最大温熱需要</t>
    <phoneticPr fontId="32"/>
  </si>
  <si>
    <t>ウ　熱需要密度（計画区域の敷地面積に対する１時間当たりの最大冷熱需要）</t>
    <rPh sb="8" eb="10">
      <t>ケイカク</t>
    </rPh>
    <phoneticPr fontId="32"/>
  </si>
  <si>
    <t>MJ/h･ha</t>
    <phoneticPr fontId="32"/>
  </si>
  <si>
    <t>エ　地域冷暖房区域の有無</t>
    <rPh sb="2" eb="4">
      <t>チイキ</t>
    </rPh>
    <rPh sb="4" eb="7">
      <t>レイダンボウ</t>
    </rPh>
    <rPh sb="7" eb="9">
      <t>クイキ</t>
    </rPh>
    <rPh sb="10" eb="12">
      <t>ウム</t>
    </rPh>
    <phoneticPr fontId="32"/>
  </si>
  <si>
    <r>
      <t>エネルギーの面的利用推進エリア内　</t>
    </r>
    <r>
      <rPr>
        <b/>
        <sz val="9"/>
        <rFont val="ＭＳ 明朝"/>
        <family val="1"/>
        <charset val="128"/>
      </rPr>
      <t>→　オ～コを記入</t>
    </r>
    <rPh sb="6" eb="8">
      <t>メンテキ</t>
    </rPh>
    <rPh sb="8" eb="10">
      <t>リヨウ</t>
    </rPh>
    <rPh sb="10" eb="12">
      <t>スイシン</t>
    </rPh>
    <rPh sb="15" eb="16">
      <t>ナイ</t>
    </rPh>
    <rPh sb="23" eb="25">
      <t>キニュウ</t>
    </rPh>
    <phoneticPr fontId="32"/>
  </si>
  <si>
    <r>
      <t>受入検討エリア内　</t>
    </r>
    <r>
      <rPr>
        <b/>
        <sz val="9"/>
        <rFont val="ＭＳ 明朝"/>
        <family val="1"/>
        <charset val="128"/>
      </rPr>
      <t>→　オ～カを記入</t>
    </r>
    <rPh sb="0" eb="2">
      <t>ウケイレ</t>
    </rPh>
    <rPh sb="2" eb="4">
      <t>ケントウ</t>
    </rPh>
    <rPh sb="7" eb="8">
      <t>ナイ</t>
    </rPh>
    <rPh sb="15" eb="17">
      <t>キニュウ</t>
    </rPh>
    <phoneticPr fontId="32"/>
  </si>
  <si>
    <t>オ　既存地域冷暖房の概要</t>
    <rPh sb="2" eb="4">
      <t>キゾン</t>
    </rPh>
    <rPh sb="4" eb="6">
      <t>チイキ</t>
    </rPh>
    <rPh sb="6" eb="9">
      <t>レイダンボウ</t>
    </rPh>
    <rPh sb="10" eb="12">
      <t>ガイヨウ</t>
    </rPh>
    <phoneticPr fontId="32"/>
  </si>
  <si>
    <t xml:space="preserve">  </t>
    <phoneticPr fontId="32"/>
  </si>
  <si>
    <t>地域冷暖房区域の名称</t>
    <phoneticPr fontId="32"/>
  </si>
  <si>
    <t>（　　　　　　　　　　　　　　　　　　　　　　　　　　　　　）</t>
    <phoneticPr fontId="16"/>
  </si>
  <si>
    <t>　</t>
    <phoneticPr fontId="32"/>
  </si>
  <si>
    <t>地域冷暖房事業者等の名称</t>
    <rPh sb="2" eb="5">
      <t>レイダンボウ</t>
    </rPh>
    <phoneticPr fontId="32"/>
  </si>
  <si>
    <t>カ　既存地域冷暖房の受入れ</t>
    <rPh sb="2" eb="4">
      <t>キゾン</t>
    </rPh>
    <rPh sb="4" eb="6">
      <t>チイキ</t>
    </rPh>
    <rPh sb="6" eb="9">
      <t>レイダンボウ</t>
    </rPh>
    <rPh sb="10" eb="12">
      <t>ウケイレ</t>
    </rPh>
    <phoneticPr fontId="32"/>
  </si>
  <si>
    <t>受入可能</t>
    <rPh sb="0" eb="2">
      <t>ウケイレ</t>
    </rPh>
    <rPh sb="2" eb="4">
      <t>カノウ</t>
    </rPh>
    <phoneticPr fontId="32"/>
  </si>
  <si>
    <t>受入は困難</t>
    <rPh sb="0" eb="2">
      <t>ウケイレ</t>
    </rPh>
    <phoneticPr fontId="32"/>
  </si>
  <si>
    <t>その他（</t>
    <rPh sb="2" eb="3">
      <t>タ</t>
    </rPh>
    <phoneticPr fontId="32"/>
  </si>
  <si>
    <t>）</t>
    <phoneticPr fontId="16"/>
  </si>
  <si>
    <t>地域冷暖房の受入が困難な理由</t>
    <rPh sb="0" eb="2">
      <t>チイキ</t>
    </rPh>
    <rPh sb="2" eb="5">
      <t>レイダンボウ</t>
    </rPh>
    <rPh sb="6" eb="8">
      <t>ウケイレ</t>
    </rPh>
    <rPh sb="9" eb="11">
      <t>コンナン</t>
    </rPh>
    <rPh sb="12" eb="14">
      <t>リユウ</t>
    </rPh>
    <phoneticPr fontId="32"/>
  </si>
  <si>
    <t>既存地域冷暖房事業者の見解</t>
    <rPh sb="0" eb="2">
      <t>キゾン</t>
    </rPh>
    <rPh sb="2" eb="4">
      <t>チイキ</t>
    </rPh>
    <rPh sb="4" eb="7">
      <t>レイダンボウ</t>
    </rPh>
    <rPh sb="7" eb="9">
      <t>ジギョウ</t>
    </rPh>
    <rPh sb="9" eb="10">
      <t>シャ</t>
    </rPh>
    <rPh sb="11" eb="13">
      <t>ケンカイ</t>
    </rPh>
    <phoneticPr fontId="32"/>
  </si>
  <si>
    <t>キ　周辺の開発の動向</t>
    <phoneticPr fontId="32"/>
  </si>
  <si>
    <t>周辺の開発が近々見込まれる。</t>
    <phoneticPr fontId="32"/>
  </si>
  <si>
    <t>周辺の開発が見込まれるが、当面の動きはない。</t>
    <phoneticPr fontId="32"/>
  </si>
  <si>
    <t>周辺の開発の見込みは現時点ではない。</t>
    <phoneticPr fontId="32"/>
  </si>
  <si>
    <t>周辺の既存地域冷暖房又は既存建築物で、本計画との熱融通を行う意思がある。</t>
    <rPh sb="3" eb="5">
      <t>キゾン</t>
    </rPh>
    <rPh sb="5" eb="7">
      <t>チイキ</t>
    </rPh>
    <rPh sb="7" eb="10">
      <t>レイダンボウ</t>
    </rPh>
    <rPh sb="10" eb="11">
      <t>マタ</t>
    </rPh>
    <rPh sb="12" eb="14">
      <t>キゾン</t>
    </rPh>
    <rPh sb="14" eb="17">
      <t>ケンチクブツ</t>
    </rPh>
    <rPh sb="19" eb="20">
      <t>ホン</t>
    </rPh>
    <rPh sb="20" eb="22">
      <t>ケイカク</t>
    </rPh>
    <rPh sb="24" eb="25">
      <t>ネツ</t>
    </rPh>
    <rPh sb="25" eb="27">
      <t>ユウヅウ</t>
    </rPh>
    <rPh sb="28" eb="29">
      <t>オコナ</t>
    </rPh>
    <rPh sb="30" eb="32">
      <t>イシ</t>
    </rPh>
    <phoneticPr fontId="32"/>
  </si>
  <si>
    <t>その他（　</t>
    <phoneticPr fontId="32"/>
  </si>
  <si>
    <t>）</t>
  </si>
  <si>
    <t>ク　熱供給プラントの設置スペース</t>
    <rPh sb="3" eb="5">
      <t>キョウキュウ</t>
    </rPh>
    <phoneticPr fontId="32"/>
  </si>
  <si>
    <t>確保できる</t>
    <phoneticPr fontId="32"/>
  </si>
  <si>
    <t>熱供給プラントの位置
（建築物の名称）</t>
    <rPh sb="1" eb="3">
      <t>キョウキュウ</t>
    </rPh>
    <phoneticPr fontId="32"/>
  </si>
  <si>
    <t>困難</t>
    <phoneticPr fontId="32"/>
  </si>
  <si>
    <t>困難な理由</t>
    <phoneticPr fontId="32"/>
  </si>
  <si>
    <t>その３</t>
    <phoneticPr fontId="32"/>
  </si>
  <si>
    <t>ケ　導管ルート</t>
    <phoneticPr fontId="32"/>
  </si>
  <si>
    <t>確保できる。</t>
    <rPh sb="0" eb="2">
      <t>カクホ</t>
    </rPh>
    <phoneticPr fontId="32"/>
  </si>
  <si>
    <t>困難</t>
    <rPh sb="0" eb="2">
      <t>コンナン</t>
    </rPh>
    <phoneticPr fontId="32"/>
  </si>
  <si>
    <t>コ　地域冷暖房の導入</t>
    <rPh sb="2" eb="4">
      <t>チイキ</t>
    </rPh>
    <rPh sb="4" eb="7">
      <t>レイダンボウ</t>
    </rPh>
    <rPh sb="8" eb="10">
      <t>ドウニュウ</t>
    </rPh>
    <phoneticPr fontId="16"/>
  </si>
  <si>
    <t>地域冷暖房を導入する。</t>
    <rPh sb="6" eb="8">
      <t>ドウニュウ</t>
    </rPh>
    <phoneticPr fontId="32"/>
  </si>
  <si>
    <t>地域冷暖房を導入しない</t>
    <rPh sb="0" eb="2">
      <t>チイキ</t>
    </rPh>
    <rPh sb="2" eb="5">
      <t>レイダンボウ</t>
    </rPh>
    <rPh sb="6" eb="8">
      <t>ドウニュウ</t>
    </rPh>
    <phoneticPr fontId="32"/>
  </si>
  <si>
    <t>導入しない理由</t>
    <phoneticPr fontId="32"/>
  </si>
  <si>
    <t>５　地域冷暖房を導入しない場合の熱源機器の概要</t>
    <rPh sb="18" eb="20">
      <t>キキ</t>
    </rPh>
    <phoneticPr fontId="32"/>
  </si>
  <si>
    <t>(1)　熱源機器の概要</t>
    <phoneticPr fontId="32"/>
  </si>
  <si>
    <t>中央熱源（セントラル）方式</t>
    <phoneticPr fontId="32"/>
  </si>
  <si>
    <t>個別熱源方式</t>
    <rPh sb="2" eb="4">
      <t>ネツゲン</t>
    </rPh>
    <phoneticPr fontId="32"/>
  </si>
  <si>
    <t>上記の併用方式</t>
    <phoneticPr fontId="32"/>
  </si>
  <si>
    <t>(2)　熱源機器の効率等</t>
    <phoneticPr fontId="32"/>
  </si>
  <si>
    <t>最高水準の効率</t>
    <phoneticPr fontId="32"/>
  </si>
  <si>
    <t>標準的な水準の効率</t>
    <phoneticPr fontId="32"/>
  </si>
  <si>
    <t>最低水準の効率</t>
  </si>
  <si>
    <t>台数分割</t>
    <rPh sb="0" eb="2">
      <t>ダイスウ</t>
    </rPh>
    <rPh sb="2" eb="4">
      <t>ブンカツ</t>
    </rPh>
    <phoneticPr fontId="32"/>
  </si>
  <si>
    <t>大温度差送水</t>
    <phoneticPr fontId="32"/>
  </si>
  <si>
    <t>(3)　コージェネレーション設備</t>
    <phoneticPr fontId="32"/>
  </si>
  <si>
    <t>熱電併給設備を導入する　→</t>
    <phoneticPr fontId="32"/>
  </si>
  <si>
    <t>最高水準</t>
    <phoneticPr fontId="32"/>
  </si>
  <si>
    <t>標準的な水準</t>
  </si>
  <si>
    <t>熱電併給設備は導入しない</t>
    <rPh sb="0" eb="2">
      <t>ネツデン</t>
    </rPh>
    <rPh sb="2" eb="4">
      <t>ヘイキュウ</t>
    </rPh>
    <rPh sb="4" eb="6">
      <t>セツビ</t>
    </rPh>
    <rPh sb="7" eb="9">
      <t>ドウニュウ</t>
    </rPh>
    <phoneticPr fontId="32"/>
  </si>
  <si>
    <t>コージェネレーション設備を導入しない理由</t>
    <rPh sb="10" eb="12">
      <t>セツビ</t>
    </rPh>
    <phoneticPr fontId="32"/>
  </si>
  <si>
    <t>６　その他</t>
    <rPh sb="4" eb="5">
      <t>タ</t>
    </rPh>
    <phoneticPr fontId="32"/>
  </si>
  <si>
    <t>備考</t>
    <rPh sb="0" eb="2">
      <t>ビコウ</t>
    </rPh>
    <phoneticPr fontId="32"/>
  </si>
  <si>
    <t>「他の地域エネルギー供給事業者等」とは、他の地域エネルギー供給事業者及び既存地域エネルギー供給事業者をいう。</t>
    <phoneticPr fontId="32"/>
  </si>
  <si>
    <t>西新宿○○地区市街地再開発組合　　理事長　○○　○○</t>
    <phoneticPr fontId="16"/>
  </si>
  <si>
    <t>東京都新宿区西新宿○-○-○</t>
    <phoneticPr fontId="16"/>
  </si>
  <si>
    <t>○○○地区</t>
    <rPh sb="3" eb="5">
      <t>チク</t>
    </rPh>
    <phoneticPr fontId="16"/>
  </si>
  <si>
    <t>東京都新宿区西新宿１-１-１</t>
    <phoneticPr fontId="16"/>
  </si>
  <si>
    <t>再開発等促進区</t>
    <rPh sb="0" eb="4">
      <t>サイカイハツナド</t>
    </rPh>
    <rPh sb="4" eb="6">
      <t>ソクシン</t>
    </rPh>
    <rPh sb="6" eb="7">
      <t>ク</t>
    </rPh>
    <phoneticPr fontId="16"/>
  </si>
  <si>
    <t>Ａ棟</t>
    <rPh sb="1" eb="2">
      <t>トウ</t>
    </rPh>
    <phoneticPr fontId="16"/>
  </si>
  <si>
    <t>株式会社 △△不動産　事業企画部</t>
    <phoneticPr fontId="16"/>
  </si>
  <si>
    <t>△△　△△</t>
    <phoneticPr fontId="16"/>
  </si>
  <si>
    <t>03-XXXX-XXXX</t>
    <phoneticPr fontId="16"/>
  </si>
  <si>
    <t>４　地域冷暖房の導入の検討内容及び検討結果</t>
    <phoneticPr fontId="32"/>
  </si>
  <si>
    <r>
      <t>（　　　　　　　</t>
    </r>
    <r>
      <rPr>
        <sz val="9"/>
        <color theme="8"/>
        <rFont val="ＭＳ 明朝"/>
        <family val="1"/>
        <charset val="128"/>
      </rPr>
      <t>　□□地域冷暖房区域　</t>
    </r>
    <r>
      <rPr>
        <sz val="9"/>
        <rFont val="ＭＳ 明朝"/>
        <family val="1"/>
        <charset val="128"/>
      </rPr>
      <t>　　　　　　　　　　　）</t>
    </r>
    <phoneticPr fontId="16"/>
  </si>
  <si>
    <r>
      <t>（　　　　　　　　</t>
    </r>
    <r>
      <rPr>
        <sz val="9"/>
        <color theme="8"/>
        <rFont val="ＭＳ 明朝"/>
        <family val="1"/>
        <charset val="128"/>
      </rPr>
      <t>○○エネルギーアドバンス</t>
    </r>
    <r>
      <rPr>
        <sz val="9"/>
        <rFont val="ＭＳ 明朝"/>
        <family val="1"/>
        <charset val="128"/>
      </rPr>
      <t>　　　　　　　　　）</t>
    </r>
    <phoneticPr fontId="16"/>
  </si>
  <si>
    <t>カ　既存地域冷暖房の受入</t>
    <rPh sb="2" eb="4">
      <t>キゾン</t>
    </rPh>
    <rPh sb="4" eb="6">
      <t>チイキ</t>
    </rPh>
    <rPh sb="6" eb="9">
      <t>レイダンボウ</t>
    </rPh>
    <rPh sb="10" eb="12">
      <t>ウケイレ</t>
    </rPh>
    <phoneticPr fontId="32"/>
  </si>
  <si>
    <t>周辺の開発が近々見込まれる</t>
    <phoneticPr fontId="32"/>
  </si>
  <si>
    <t>周辺の開発が見込まれるが、当面の動きはない</t>
    <phoneticPr fontId="32"/>
  </si>
  <si>
    <t>周辺の開発の見込みは現時点ではない</t>
    <phoneticPr fontId="32"/>
  </si>
  <si>
    <t>周辺の既存DHCまたは既存建築物で、本計画との熱融通を行う意思がある</t>
    <rPh sb="3" eb="5">
      <t>キゾン</t>
    </rPh>
    <rPh sb="11" eb="13">
      <t>キゾン</t>
    </rPh>
    <rPh sb="13" eb="16">
      <t>ケンチクブツ</t>
    </rPh>
    <rPh sb="18" eb="19">
      <t>ホン</t>
    </rPh>
    <rPh sb="19" eb="21">
      <t>ケイカク</t>
    </rPh>
    <rPh sb="23" eb="24">
      <t>ネツ</t>
    </rPh>
    <rPh sb="24" eb="26">
      <t>ユウヅウ</t>
    </rPh>
    <rPh sb="27" eb="28">
      <t>オコナ</t>
    </rPh>
    <rPh sb="29" eb="31">
      <t>イシ</t>
    </rPh>
    <phoneticPr fontId="32"/>
  </si>
  <si>
    <t>○○○地区Ａ棟</t>
    <rPh sb="6" eb="7">
      <t>トウ</t>
    </rPh>
    <phoneticPr fontId="16"/>
  </si>
  <si>
    <t>確保できる</t>
    <rPh sb="0" eb="2">
      <t>カクホ</t>
    </rPh>
    <phoneticPr fontId="32"/>
  </si>
  <si>
    <t>地域冷暖房を導入する</t>
    <rPh sb="6" eb="8">
      <t>ドウニュウ</t>
    </rPh>
    <phoneticPr fontId="32"/>
  </si>
  <si>
    <t>業務系面積</t>
    <rPh sb="0" eb="3">
      <t>ギョウムケイ</t>
    </rPh>
    <rPh sb="3" eb="5">
      <t>メンセキ</t>
    </rPh>
    <phoneticPr fontId="2"/>
  </si>
  <si>
    <t>住宅系面積</t>
    <rPh sb="0" eb="2">
      <t>ジュウタク</t>
    </rPh>
    <rPh sb="2" eb="3">
      <t>ケイ</t>
    </rPh>
    <rPh sb="3" eb="5">
      <t>メンセキ</t>
    </rPh>
    <phoneticPr fontId="2"/>
  </si>
  <si>
    <t>延べ面積</t>
    <rPh sb="0" eb="1">
      <t>ノ</t>
    </rPh>
    <rPh sb="2" eb="4">
      <t>メンセキ</t>
    </rPh>
    <phoneticPr fontId="2"/>
  </si>
  <si>
    <t>　優れた取組(1)　活用方針第８章５(2)-1「誘導水準」に適合</t>
    <rPh sb="1" eb="2">
      <t>スグ</t>
    </rPh>
    <rPh sb="4" eb="6">
      <t>トリクミ</t>
    </rPh>
    <phoneticPr fontId="2"/>
  </si>
  <si>
    <t>建築物外皮の熱負荷抑制</t>
    <phoneticPr fontId="2"/>
  </si>
  <si>
    <t>設備システムの高効率化</t>
    <phoneticPr fontId="2"/>
  </si>
  <si>
    <t>　優れた取組(2)　活用方針第８章５(2)-2「誘導水準」に適合</t>
    <rPh sb="1" eb="2">
      <t>スグ</t>
    </rPh>
    <rPh sb="4" eb="6">
      <t>トリクミ</t>
    </rPh>
    <phoneticPr fontId="2"/>
  </si>
  <si>
    <t>　優れた取組(3)　活用方針第８章５(2)-3「誘導水準」に適合</t>
    <rPh sb="1" eb="2">
      <t>スグ</t>
    </rPh>
    <rPh sb="4" eb="6">
      <t>トリクミ</t>
    </rPh>
    <phoneticPr fontId="2"/>
  </si>
  <si>
    <t>50％以上とする計画であること。</t>
    <phoneticPr fontId="2"/>
  </si>
  <si>
    <t>　優れた取組(4)　活用方針第８章５(2)-4「誘導水準」に適合</t>
    <rPh sb="1" eb="2">
      <t>スグ</t>
    </rPh>
    <rPh sb="4" eb="6">
      <t>トリクミ</t>
    </rPh>
    <phoneticPr fontId="2"/>
  </si>
  <si>
    <t>住宅誘導仕様基準※１第1項(1)、(2)及び(３)イに適合　
又は　外皮平均熱貫流率≦0.６W/(㎡・K)</t>
    <phoneticPr fontId="2"/>
  </si>
  <si>
    <t>住宅誘導仕様基準※１第2項に適合　
又は　住宅用途BEI≦0.8</t>
    <phoneticPr fontId="2"/>
  </si>
  <si>
    <t>※１　住宅部分の外壁、窓等を通しての熱の損失の防止に関する誘導基準及び一次エネルギー消費量に関する誘導基準（令和4年国土交通省告示第1106号）</t>
    <phoneticPr fontId="2"/>
  </si>
  <si>
    <t>建築物及びその敷地又は建築物及びその敷地以外に、再生可能エネルギー利用設備の定格出力の合計が、当該建築物等に適用する再生可能エネルギー利用設備設置基準の定格出力等の３倍以上となる設備を設置すること。
なお、建築物及びその敷地内に設置する再生可能エネルギー源を電気に変換する設備は系統連系を行っていること。
ただし、建築物及びその敷地に設置が困難である場合は、再エネ小売り電気の調達又は再エネ証書の調達により、再生可能エネルギー利用設備設置基準の定格出力による年間太陽光発電相当量の３倍以上となる量を調達すること。</t>
    <phoneticPr fontId="2"/>
  </si>
  <si>
    <t>使用する電気の再エネ化率</t>
    <rPh sb="11" eb="12">
      <t>リツ</t>
    </rPh>
    <phoneticPr fontId="2"/>
  </si>
  <si>
    <t>適用する環境性能係数</t>
    <rPh sb="0" eb="2">
      <t>テキヨウ</t>
    </rPh>
    <rPh sb="4" eb="6">
      <t>カンキョウ</t>
    </rPh>
    <rPh sb="6" eb="8">
      <t>セイノウ</t>
    </rPh>
    <rPh sb="8" eb="10">
      <t>ケイスウ</t>
    </rPh>
    <phoneticPr fontId="2"/>
  </si>
  <si>
    <t>住宅等</t>
    <rPh sb="0" eb="2">
      <t>ジュウタク</t>
    </rPh>
    <rPh sb="2" eb="3">
      <t>トウ</t>
    </rPh>
    <phoneticPr fontId="2"/>
  </si>
  <si>
    <t>次のア及びイの事項に適合すること。
ア　単位住戸の電気使用量について、分電盤の主要な分岐回路別及び時刻別に、当該住戸の居住者が確認、分析及び管理できる機能（表示機能を含む。）を有するシステムを、全ての住戸に導入している。
イ　活用方針表 6（本シートその３の選択項目）（１）及び（２）の各点数が１以上であり、かつ、同表（１）から（３）までによる点数の合計が４以上であること。</t>
    <rPh sb="113" eb="115">
      <t>カツヨウ</t>
    </rPh>
    <rPh sb="115" eb="117">
      <t>ホウシン</t>
    </rPh>
    <rPh sb="121" eb="122">
      <t>ホン</t>
    </rPh>
    <rPh sb="129" eb="131">
      <t>センタク</t>
    </rPh>
    <rPh sb="131" eb="133">
      <t>コウモク</t>
    </rPh>
    <phoneticPr fontId="2"/>
  </si>
  <si>
    <t>　</t>
  </si>
  <si>
    <t>BPI≦0.８</t>
    <phoneticPr fontId="2"/>
  </si>
  <si>
    <t>用途の区分</t>
    <rPh sb="0" eb="2">
      <t>ヨウト</t>
    </rPh>
    <rPh sb="3" eb="5">
      <t>クブン</t>
    </rPh>
    <phoneticPr fontId="2"/>
  </si>
  <si>
    <t>水準値</t>
    <rPh sb="0" eb="2">
      <t>スイジュン</t>
    </rPh>
    <rPh sb="2" eb="3">
      <t>アタイ</t>
    </rPh>
    <phoneticPr fontId="2"/>
  </si>
  <si>
    <t>事務所等、学校等、工場等</t>
    <rPh sb="0" eb="2">
      <t>ジム</t>
    </rPh>
    <rPh sb="2" eb="3">
      <t>ショ</t>
    </rPh>
    <rPh sb="3" eb="4">
      <t>トウ</t>
    </rPh>
    <rPh sb="5" eb="7">
      <t>ガッコウ</t>
    </rPh>
    <rPh sb="7" eb="8">
      <t>トウ</t>
    </rPh>
    <rPh sb="9" eb="11">
      <t>コウジョウ</t>
    </rPh>
    <rPh sb="11" eb="12">
      <t>トウ</t>
    </rPh>
    <phoneticPr fontId="2"/>
  </si>
  <si>
    <t xml:space="preserve">非住宅用途 BEI
≦0.６ </t>
    <phoneticPr fontId="2"/>
  </si>
  <si>
    <t>ホテル等、病院等、百貨店等、飲食店等、集会所等</t>
    <rPh sb="3" eb="4">
      <t>トウ</t>
    </rPh>
    <rPh sb="5" eb="7">
      <t>ビョウイン</t>
    </rPh>
    <rPh sb="7" eb="8">
      <t>トウ</t>
    </rPh>
    <rPh sb="9" eb="12">
      <t>ヒャッカテン</t>
    </rPh>
    <rPh sb="12" eb="13">
      <t>トウ</t>
    </rPh>
    <rPh sb="14" eb="16">
      <t>インショク</t>
    </rPh>
    <rPh sb="16" eb="17">
      <t>テン</t>
    </rPh>
    <rPh sb="17" eb="18">
      <t>トウ</t>
    </rPh>
    <rPh sb="19" eb="21">
      <t>シュウカイ</t>
    </rPh>
    <rPh sb="21" eb="22">
      <t>ジョ</t>
    </rPh>
    <rPh sb="22" eb="23">
      <t>トウ</t>
    </rPh>
    <phoneticPr fontId="2"/>
  </si>
  <si>
    <t>非住宅用途 BEI
≦0.7</t>
    <phoneticPr fontId="2"/>
  </si>
  <si>
    <t>○</t>
    <phoneticPr fontId="2"/>
  </si>
  <si>
    <t>次のア及びイの事項に適合すること。
ア　最も大きい床面積を占める用途における全体の電気、ガス、及び熱の使用量が把握できる隔測メーターを設置し、当該メーターのデータを収集、分析及び管理する機能を有するシステムを導入している。
イ　活用方針表 6（本シートその３の選択項目）（１）及び（２）の各点数が１以上であり、かつ、同表（１）から（３）までによる点数の合計が４以上であること。</t>
    <rPh sb="114" eb="116">
      <t>カツヨウ</t>
    </rPh>
    <rPh sb="116" eb="118">
      <t>ホウシン</t>
    </rPh>
    <rPh sb="122" eb="123">
      <t>ホン</t>
    </rPh>
    <rPh sb="130" eb="132">
      <t>センタク</t>
    </rPh>
    <rPh sb="132" eb="134">
      <t>コウモク</t>
    </rPh>
    <phoneticPr fontId="2"/>
  </si>
  <si>
    <t>100％以上とする計画であること。</t>
    <phoneticPr fontId="2"/>
  </si>
  <si>
    <t>〇</t>
  </si>
  <si>
    <t>G28：非住宅用途であって総合設計許可要綱実施細目第7「優れた取組」(1)から(4)の要件を満たす場合はA、それ以外はB</t>
    <rPh sb="4" eb="5">
      <t>ヒ</t>
    </rPh>
    <phoneticPr fontId="2"/>
  </si>
  <si>
    <t>G7：住宅用途であって総合設計許可要綱実施細目第7「優れた取組」(1)から(4)の要件を満たす場合はA、(1)から(3)の要件を満たす場合はB、(1)を満たす場合はC、それ以外はD</t>
    <phoneticPr fontId="2"/>
  </si>
  <si>
    <t>×</t>
    <phoneticPr fontId="2"/>
  </si>
  <si>
    <t>○</t>
  </si>
  <si>
    <t>住宅等用途のみ</t>
    <rPh sb="0" eb="2">
      <t>ジュウタク</t>
    </rPh>
    <rPh sb="2" eb="3">
      <t>ナド</t>
    </rPh>
    <rPh sb="3" eb="5">
      <t>ヨウト</t>
    </rPh>
    <phoneticPr fontId="2"/>
  </si>
  <si>
    <t>住宅等用途</t>
    <rPh sb="0" eb="2">
      <t>ジュウタク</t>
    </rPh>
    <rPh sb="2" eb="3">
      <t>ナド</t>
    </rPh>
    <rPh sb="3" eb="5">
      <t>ヨウト</t>
    </rPh>
    <phoneticPr fontId="2"/>
  </si>
  <si>
    <t>住宅等以外の用途</t>
    <rPh sb="0" eb="2">
      <t>ジュウタク</t>
    </rPh>
    <rPh sb="2" eb="3">
      <t>ナド</t>
    </rPh>
    <rPh sb="3" eb="5">
      <t>イガイ</t>
    </rPh>
    <rPh sb="6" eb="8">
      <t>ヨウト</t>
    </rPh>
    <phoneticPr fontId="2"/>
  </si>
  <si>
    <t>住宅等以外の用途のみ</t>
    <rPh sb="0" eb="2">
      <t>ジュウタク</t>
    </rPh>
    <rPh sb="2" eb="3">
      <t>ナド</t>
    </rPh>
    <rPh sb="3" eb="5">
      <t>イガイ</t>
    </rPh>
    <rPh sb="6" eb="8">
      <t>ヨウト</t>
    </rPh>
    <phoneticPr fontId="2"/>
  </si>
  <si>
    <t>計画建築物全体</t>
    <rPh sb="0" eb="2">
      <t>ケイカク</t>
    </rPh>
    <rPh sb="2" eb="5">
      <t>ケンチクブツ</t>
    </rPh>
    <rPh sb="5" eb="7">
      <t>ゼンタイ</t>
    </rPh>
    <phoneticPr fontId="2"/>
  </si>
  <si>
    <t>住宅等以外</t>
    <rPh sb="0" eb="2">
      <t>ジュウタク</t>
    </rPh>
    <rPh sb="2" eb="3">
      <t>ナド</t>
    </rPh>
    <rPh sb="3" eb="5">
      <t>イガイ</t>
    </rPh>
    <phoneticPr fontId="2"/>
  </si>
  <si>
    <t>住宅等</t>
    <rPh sb="0" eb="2">
      <t>ジュウタク</t>
    </rPh>
    <rPh sb="2" eb="3">
      <t>ナド</t>
    </rPh>
    <phoneticPr fontId="2"/>
  </si>
  <si>
    <t>※住宅等部分はBEI、住宅等以外部分はBPI及びBEIの算定対象部分の床面積</t>
    <rPh sb="1" eb="3">
      <t>ジュウタク</t>
    </rPh>
    <rPh sb="3" eb="4">
      <t>ナド</t>
    </rPh>
    <rPh sb="4" eb="6">
      <t>ブブン</t>
    </rPh>
    <rPh sb="11" eb="13">
      <t>ジュウタク</t>
    </rPh>
    <rPh sb="13" eb="14">
      <t>ナド</t>
    </rPh>
    <rPh sb="14" eb="16">
      <t>イガイ</t>
    </rPh>
    <rPh sb="16" eb="18">
      <t>ブブン</t>
    </rPh>
    <rPh sb="22" eb="23">
      <t>オヨ</t>
    </rPh>
    <rPh sb="28" eb="30">
      <t>サンテイ</t>
    </rPh>
    <rPh sb="30" eb="32">
      <t>タイショウ</t>
    </rPh>
    <rPh sb="32" eb="34">
      <t>ブブン</t>
    </rPh>
    <rPh sb="35" eb="38">
      <t>ユカメンセキ</t>
    </rPh>
    <phoneticPr fontId="2"/>
  </si>
  <si>
    <t>環境性能係数・エネルギーの面的利用の検討等に関するチェックシート</t>
    <phoneticPr fontId="2"/>
  </si>
  <si>
    <t>環境性能係数の算定の基礎となる部分※の床面積</t>
    <rPh sb="0" eb="2">
      <t>カンキョウ</t>
    </rPh>
    <rPh sb="2" eb="4">
      <t>セイノウ</t>
    </rPh>
    <rPh sb="4" eb="6">
      <t>ケイスウ</t>
    </rPh>
    <rPh sb="7" eb="9">
      <t>サンテイ</t>
    </rPh>
    <rPh sb="10" eb="12">
      <t>キソ</t>
    </rPh>
    <rPh sb="15" eb="17">
      <t>ブブン</t>
    </rPh>
    <rPh sb="19" eb="22">
      <t>ユカメンセキ</t>
    </rPh>
    <phoneticPr fontId="2"/>
  </si>
  <si>
    <t>様式1-1-1 総合設計制度</t>
    <rPh sb="0" eb="2">
      <t>ヨウシキ</t>
    </rPh>
    <rPh sb="8" eb="10">
      <t>ソウゴウ</t>
    </rPh>
    <rPh sb="10" eb="12">
      <t>セッケイ</t>
    </rPh>
    <rPh sb="12" eb="14">
      <t>セイド</t>
    </rPh>
    <phoneticPr fontId="3"/>
  </si>
  <si>
    <t>総合設計</t>
    <phoneticPr fontId="2"/>
  </si>
  <si>
    <t>環境性能係数シート</t>
    <rPh sb="0" eb="2">
      <t>カンキョウ</t>
    </rPh>
    <rPh sb="2" eb="4">
      <t>セイノウ</t>
    </rPh>
    <rPh sb="4" eb="6">
      <t>ケイスウ</t>
    </rPh>
    <phoneticPr fontId="2"/>
  </si>
  <si>
    <t>令和８年７月版</t>
    <rPh sb="0" eb="2">
      <t>レイワ</t>
    </rPh>
    <rPh sb="3" eb="4">
      <t>ネン</t>
    </rPh>
    <rPh sb="5" eb="6">
      <t>ガツ</t>
    </rPh>
    <rPh sb="6" eb="7">
      <t>バン</t>
    </rPh>
    <phoneticPr fontId="2"/>
  </si>
  <si>
    <t>　優れた取組(1)　活用方針第９章５(2)-1「誘導水準」に適合</t>
    <rPh sb="1" eb="2">
      <t>スグ</t>
    </rPh>
    <rPh sb="4" eb="6">
      <t>トリクミ</t>
    </rPh>
    <phoneticPr fontId="2"/>
  </si>
  <si>
    <t>　優れた取組(2)　活用方針第９章５(2)-2「誘導水準」に適合</t>
    <rPh sb="1" eb="2">
      <t>スグ</t>
    </rPh>
    <rPh sb="4" eb="6">
      <t>トリクミ</t>
    </rPh>
    <phoneticPr fontId="2"/>
  </si>
  <si>
    <t>　優れた取組(3)　活用方針第９章５(2)-3「誘導水準」に適合</t>
    <rPh sb="1" eb="2">
      <t>スグ</t>
    </rPh>
    <rPh sb="4" eb="6">
      <t>トリクミ</t>
    </rPh>
    <phoneticPr fontId="2"/>
  </si>
  <si>
    <t>　優れた取組(4)　活用方針第９章５(2)-4「誘導水準」に適合</t>
    <rPh sb="1" eb="2">
      <t>スグ</t>
    </rPh>
    <rPh sb="4" eb="6">
      <t>トリクミ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</si>
</sst>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_ "/>
    <numFmt numFmtId="177" formatCode="#,##0.00_ "/>
    <numFmt numFmtId="178" formatCode="0.00_);[Red]\(0.00\)"/>
    <numFmt numFmtId="179" formatCode="0_);[Red]\(0\)"/>
    <numFmt numFmtId="180" formatCode="#,##0_ "/>
    <numFmt numFmtId="181" formatCode="0.000"/>
  </numFmts>
  <fonts count="56">
    <font>
      <sz val="11"/>
      <color theme="1"/>
      <name val="Yu Gothic"/>
      <family val="2"/>
      <scheme val="minor"/>
    </font>
    <font>
      <sz val="11"/>
      <color theme="1"/>
      <name val="Yu Gothic"/>
      <family val="2"/>
      <charset val="128"/>
      <scheme val="minor"/>
    </font>
    <font>
      <sz val="6"/>
      <name val="Yu Gothic"/>
      <family val="3"/>
      <charset val="128"/>
      <scheme val="minor"/>
    </font>
    <font>
      <sz val="6"/>
      <name val="ＭＳ Ｐゴシック"/>
      <family val="3"/>
      <charset val="128"/>
    </font>
    <font>
      <sz val="9"/>
      <color rgb="FF000000"/>
      <name val="MS UI Gothic"/>
      <family val="3"/>
      <charset val="128"/>
    </font>
    <font>
      <sz val="9"/>
      <name val="Yu Gothic"/>
      <family val="2"/>
      <scheme val="minor"/>
    </font>
    <font>
      <sz val="9"/>
      <name val="Yu Gothic"/>
      <family val="3"/>
      <charset val="128"/>
      <scheme val="minor"/>
    </font>
    <font>
      <sz val="11"/>
      <color theme="1"/>
      <name val="Yu Gothic"/>
      <family val="2"/>
      <scheme val="minor"/>
    </font>
    <font>
      <sz val="11"/>
      <name val="ＭＳ Ｐゴシック"/>
      <family val="3"/>
      <charset val="128"/>
    </font>
    <font>
      <b/>
      <i/>
      <sz val="9"/>
      <name val="Yu Gothic"/>
      <family val="3"/>
      <charset val="128"/>
      <scheme val="minor"/>
    </font>
    <font>
      <b/>
      <sz val="9"/>
      <name val="Yu Gothic"/>
      <family val="3"/>
      <charset val="128"/>
      <scheme val="minor"/>
    </font>
    <font>
      <sz val="11"/>
      <name val="Yu Gothic"/>
      <family val="2"/>
      <scheme val="minor"/>
    </font>
    <font>
      <sz val="11"/>
      <name val="Yu Gothic"/>
      <family val="3"/>
      <charset val="128"/>
      <scheme val="minor"/>
    </font>
    <font>
      <sz val="9"/>
      <color rgb="FF000000"/>
      <name val="Meiryo UI"/>
      <family val="3"/>
      <charset val="128"/>
    </font>
    <font>
      <sz val="14"/>
      <name val="ＭＳ Ｐゴシック"/>
      <family val="3"/>
      <charset val="128"/>
    </font>
    <font>
      <sz val="9"/>
      <name val="ＭＳ 明朝"/>
      <family val="1"/>
      <charset val="128"/>
    </font>
    <font>
      <sz val="6"/>
      <name val="ＭＳ Ｐゴシック"/>
      <family val="2"/>
      <charset val="128"/>
    </font>
    <font>
      <b/>
      <sz val="10"/>
      <name val="Yu Gothic"/>
      <family val="3"/>
      <charset val="128"/>
      <scheme val="minor"/>
    </font>
    <font>
      <sz val="8"/>
      <name val="Yu Gothic"/>
      <family val="3"/>
      <charset val="128"/>
      <scheme val="minor"/>
    </font>
    <font>
      <b/>
      <sz val="5"/>
      <name val="Yu Gothic"/>
      <family val="3"/>
      <charset val="128"/>
      <scheme val="minor"/>
    </font>
    <font>
      <sz val="8"/>
      <name val="Yu Gothic"/>
      <family val="2"/>
      <scheme val="minor"/>
    </font>
    <font>
      <sz val="14"/>
      <name val="Yu Gothic"/>
      <family val="3"/>
      <charset val="128"/>
      <scheme val="minor"/>
    </font>
    <font>
      <vertAlign val="subscript"/>
      <sz val="9"/>
      <name val="Yu Gothic"/>
      <family val="3"/>
      <charset val="128"/>
      <scheme val="minor"/>
    </font>
    <font>
      <b/>
      <sz val="6"/>
      <name val="Yu Gothic"/>
      <family val="3"/>
      <charset val="128"/>
      <scheme val="minor"/>
    </font>
    <font>
      <b/>
      <sz val="4"/>
      <name val="Yu Gothic"/>
      <family val="3"/>
      <charset val="128"/>
      <scheme val="minor"/>
    </font>
    <font>
      <b/>
      <sz val="3"/>
      <name val="Yu Gothic"/>
      <family val="3"/>
      <charset val="128"/>
      <scheme val="minor"/>
    </font>
    <font>
      <b/>
      <sz val="10"/>
      <name val="游ゴシック"/>
      <family val="3"/>
      <charset val="128"/>
    </font>
    <font>
      <b/>
      <sz val="8"/>
      <name val="Yu Gothic"/>
      <family val="3"/>
      <charset val="128"/>
      <scheme val="minor"/>
    </font>
    <font>
      <sz val="8.5"/>
      <name val="Yu Gothic"/>
      <family val="3"/>
      <charset val="128"/>
      <scheme val="minor"/>
    </font>
    <font>
      <vertAlign val="subscript"/>
      <sz val="8.5"/>
      <name val="Yu Gothic"/>
      <family val="3"/>
      <charset val="128"/>
      <scheme val="minor"/>
    </font>
    <font>
      <sz val="11"/>
      <color theme="1"/>
      <name val="ＭＳ Ｐゴシック"/>
      <family val="2"/>
      <charset val="128"/>
    </font>
    <font>
      <b/>
      <sz val="10"/>
      <name val="ＭＳ ゴシック"/>
      <family val="3"/>
      <charset val="128"/>
    </font>
    <font>
      <sz val="6"/>
      <name val="ＭＳ ゴシック"/>
      <family val="3"/>
      <charset val="128"/>
    </font>
    <font>
      <sz val="11"/>
      <name val="ＭＳ 明朝"/>
      <family val="1"/>
      <charset val="128"/>
    </font>
    <font>
      <b/>
      <sz val="9"/>
      <name val="ＭＳ ゴシック"/>
      <family val="3"/>
      <charset val="128"/>
    </font>
    <font>
      <b/>
      <sz val="12"/>
      <name val="ＭＳ 明朝"/>
      <family val="1"/>
      <charset val="128"/>
    </font>
    <font>
      <b/>
      <sz val="10"/>
      <name val="ＭＳ 明朝"/>
      <family val="1"/>
      <charset val="128"/>
    </font>
    <font>
      <sz val="11"/>
      <name val="ＭＳ Ｐゴシック"/>
      <family val="2"/>
      <charset val="128"/>
    </font>
    <font>
      <b/>
      <sz val="9"/>
      <name val="ＭＳ 明朝"/>
      <family val="1"/>
      <charset val="128"/>
    </font>
    <font>
      <sz val="9"/>
      <name val="ＭＳ ゴシック"/>
      <family val="3"/>
      <charset val="128"/>
    </font>
    <font>
      <sz val="8"/>
      <name val="ＭＳ 明朝"/>
      <family val="1"/>
      <charset val="128"/>
    </font>
    <font>
      <sz val="9"/>
      <color theme="8"/>
      <name val="ＭＳ 明朝"/>
      <family val="1"/>
      <charset val="128"/>
    </font>
    <font>
      <sz val="11"/>
      <color theme="8"/>
      <name val="ＭＳ Ｐゴシック"/>
      <family val="2"/>
      <charset val="128"/>
    </font>
    <font>
      <sz val="9"/>
      <color indexed="9"/>
      <name val="ＭＳ 明朝"/>
      <family val="1"/>
      <charset val="128"/>
    </font>
    <font>
      <sz val="9"/>
      <color rgb="FFFF0000"/>
      <name val="Yu Gothic"/>
      <family val="3"/>
      <charset val="128"/>
      <scheme val="minor"/>
    </font>
    <font>
      <sz val="9"/>
      <color theme="1"/>
      <name val="Yu Gothic"/>
      <family val="2"/>
      <scheme val="minor"/>
    </font>
    <font>
      <sz val="9"/>
      <color rgb="FFFF0000"/>
      <name val="Yu Gothic"/>
      <family val="2"/>
      <scheme val="minor"/>
    </font>
    <font>
      <b/>
      <sz val="9"/>
      <color theme="1"/>
      <name val="Yu Gothic"/>
      <family val="3"/>
      <charset val="128"/>
      <scheme val="minor"/>
    </font>
    <font>
      <b/>
      <sz val="13"/>
      <name val="Yu Gothic"/>
      <family val="3"/>
      <charset val="128"/>
      <scheme val="minor"/>
    </font>
    <font>
      <b/>
      <sz val="13"/>
      <color theme="1"/>
      <name val="Yu Gothic"/>
      <family val="3"/>
      <charset val="128"/>
      <scheme val="minor"/>
    </font>
    <font>
      <b/>
      <sz val="14"/>
      <name val="Yu Gothic"/>
      <family val="3"/>
      <charset val="128"/>
      <scheme val="minor"/>
    </font>
    <font>
      <sz val="9"/>
      <color theme="0"/>
      <name val="Yu Gothic"/>
      <family val="3"/>
      <charset val="128"/>
      <scheme val="minor"/>
    </font>
    <font>
      <sz val="11"/>
      <color theme="0"/>
      <name val="Yu Gothic"/>
      <family val="3"/>
      <charset val="128"/>
      <scheme val="minor"/>
    </font>
    <font>
      <b/>
      <sz val="12"/>
      <name val="Yu Gothic"/>
      <family val="3"/>
      <charset val="128"/>
      <scheme val="minor"/>
    </font>
    <font>
      <b/>
      <sz val="11"/>
      <color theme="1"/>
      <name val="Yu Gothic"/>
      <family val="3"/>
      <charset val="128"/>
      <scheme val="minor"/>
    </font>
    <font>
      <b/>
      <sz val="11"/>
      <name val="Yu Gothic"/>
      <family val="3"/>
      <charset val="128"/>
      <scheme val="minor"/>
    </font>
  </fonts>
  <fills count="14">
    <fill>
      <patternFill patternType="none"/>
    </fill>
    <fill>
      <patternFill patternType="gray125"/>
    </fill>
    <fill>
      <patternFill patternType="solid">
        <fgColor rgb="FFFFFF00"/>
        <bgColor indexed="64"/>
      </patternFill>
    </fill>
    <fill>
      <patternFill patternType="solid">
        <fgColor rgb="FFFFCCCC"/>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indexed="41"/>
        <bgColor indexed="64"/>
      </patternFill>
    </fill>
    <fill>
      <patternFill patternType="solid">
        <fgColor indexed="27"/>
        <bgColor indexed="64"/>
      </patternFill>
    </fill>
    <fill>
      <patternFill patternType="solid">
        <fgColor indexed="22"/>
        <bgColor indexed="64"/>
      </patternFill>
    </fill>
    <fill>
      <patternFill patternType="solid">
        <fgColor rgb="FF66FFFF"/>
        <bgColor indexed="64"/>
      </patternFill>
    </fill>
  </fills>
  <borders count="1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right/>
      <top/>
      <bottom style="thin">
        <color auto="1"/>
      </bottom>
      <diagonal/>
    </border>
    <border>
      <left/>
      <right/>
      <top style="thin">
        <color auto="1"/>
      </top>
      <bottom style="hair">
        <color auto="1"/>
      </bottom>
      <diagonal/>
    </border>
    <border>
      <left/>
      <right/>
      <top style="hair">
        <color auto="1"/>
      </top>
      <bottom style="hair">
        <color auto="1"/>
      </bottom>
      <diagonal/>
    </border>
    <border>
      <left/>
      <right/>
      <top/>
      <bottom style="hair">
        <color auto="1"/>
      </bottom>
      <diagonal/>
    </border>
    <border>
      <left style="thin">
        <color auto="1"/>
      </left>
      <right style="thin">
        <color auto="1"/>
      </right>
      <top/>
      <bottom/>
      <diagonal/>
    </border>
    <border>
      <left/>
      <right style="thin">
        <color auto="1"/>
      </right>
      <top/>
      <bottom style="hair">
        <color auto="1"/>
      </bottom>
      <diagonal/>
    </border>
    <border>
      <left/>
      <right style="thin">
        <color auto="1"/>
      </right>
      <top style="thin">
        <color auto="1"/>
      </top>
      <bottom style="hair">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right style="thin">
        <color auto="1"/>
      </right>
      <top style="hair">
        <color auto="1"/>
      </top>
      <bottom style="hair">
        <color auto="1"/>
      </bottom>
      <diagonal/>
    </border>
    <border>
      <left/>
      <right style="medium">
        <color auto="1"/>
      </right>
      <top/>
      <bottom/>
      <diagonal/>
    </border>
    <border>
      <left/>
      <right/>
      <top style="hair">
        <color auto="1"/>
      </top>
      <bottom style="thin">
        <color auto="1"/>
      </bottom>
      <diagonal/>
    </border>
    <border>
      <left style="medium">
        <color auto="1"/>
      </left>
      <right style="medium">
        <color auto="1"/>
      </right>
      <top/>
      <bottom style="medium">
        <color auto="1"/>
      </bottom>
      <diagonal/>
    </border>
    <border>
      <left/>
      <right style="medium">
        <color auto="1"/>
      </right>
      <top/>
      <bottom style="thin">
        <color auto="1"/>
      </bottom>
      <diagonal/>
    </border>
    <border>
      <left style="medium">
        <color auto="1"/>
      </left>
      <right/>
      <top/>
      <bottom style="thin">
        <color auto="1"/>
      </bottom>
      <diagonal/>
    </border>
    <border>
      <left style="medium">
        <color auto="1"/>
      </left>
      <right/>
      <top/>
      <bottom/>
      <diagonal/>
    </border>
    <border>
      <left style="medium">
        <color auto="1"/>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style="medium">
        <color indexed="64"/>
      </top>
      <bottom style="thin">
        <color indexed="64"/>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hair">
        <color indexed="64"/>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hair">
        <color auto="1"/>
      </top>
      <bottom style="thin">
        <color auto="1"/>
      </bottom>
      <diagonal/>
    </border>
    <border>
      <left style="medium">
        <color rgb="FFFF0000"/>
      </left>
      <right style="medium">
        <color rgb="FFFF0000"/>
      </right>
      <top style="medium">
        <color rgb="FFFF0000"/>
      </top>
      <bottom style="medium">
        <color rgb="FFFF0000"/>
      </bottom>
      <diagonal/>
    </border>
    <border>
      <left/>
      <right/>
      <top style="medium">
        <color rgb="FFFF0000"/>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style="medium">
        <color indexed="64"/>
      </right>
      <top style="medium">
        <color indexed="64"/>
      </top>
      <bottom/>
      <diagonal/>
    </border>
    <border>
      <left style="thin">
        <color auto="1"/>
      </left>
      <right style="thin">
        <color auto="1"/>
      </right>
      <top/>
      <bottom style="hair">
        <color auto="1"/>
      </bottom>
      <diagonal/>
    </border>
    <border>
      <left style="thin">
        <color auto="1"/>
      </left>
      <right style="medium">
        <color indexed="64"/>
      </right>
      <top style="medium">
        <color indexed="64"/>
      </top>
      <bottom style="medium">
        <color indexed="64"/>
      </bottom>
      <diagonal/>
    </border>
    <border>
      <left style="thin">
        <color auto="1"/>
      </left>
      <right style="thin">
        <color auto="1"/>
      </right>
      <top style="hair">
        <color auto="1"/>
      </top>
      <bottom/>
      <diagonal/>
    </border>
    <border>
      <left style="thin">
        <color auto="1"/>
      </left>
      <right style="hair">
        <color auto="1"/>
      </right>
      <top/>
      <bottom/>
      <diagonal/>
    </border>
    <border>
      <left style="thin">
        <color auto="1"/>
      </left>
      <right style="hair">
        <color auto="1"/>
      </right>
      <top/>
      <bottom style="thin">
        <color auto="1"/>
      </bottom>
      <diagonal/>
    </border>
    <border>
      <left style="hair">
        <color auto="1"/>
      </left>
      <right/>
      <top style="hair">
        <color auto="1"/>
      </top>
      <bottom style="hair">
        <color auto="1"/>
      </bottom>
      <diagonal/>
    </border>
    <border>
      <left/>
      <right style="medium">
        <color auto="1"/>
      </right>
      <top style="hair">
        <color auto="1"/>
      </top>
      <bottom style="hair">
        <color auto="1"/>
      </bottom>
      <diagonal/>
    </border>
    <border>
      <left style="hair">
        <color auto="1"/>
      </left>
      <right/>
      <top style="hair">
        <color auto="1"/>
      </top>
      <bottom style="thin">
        <color auto="1"/>
      </bottom>
      <diagonal/>
    </border>
    <border>
      <left style="hair">
        <color auto="1"/>
      </left>
      <right/>
      <top/>
      <bottom style="hair">
        <color auto="1"/>
      </bottom>
      <diagonal/>
    </border>
    <border>
      <left/>
      <right style="medium">
        <color auto="1"/>
      </right>
      <top/>
      <bottom style="hair">
        <color auto="1"/>
      </bottom>
      <diagonal/>
    </border>
    <border>
      <left/>
      <right/>
      <top style="hair">
        <color auto="1"/>
      </top>
      <bottom/>
      <diagonal/>
    </border>
    <border>
      <left style="thin">
        <color auto="1"/>
      </left>
      <right style="medium">
        <color auto="1"/>
      </right>
      <top style="hair">
        <color auto="1"/>
      </top>
      <bottom style="thin">
        <color indexed="64"/>
      </bottom>
      <diagonal/>
    </border>
    <border>
      <left style="thin">
        <color auto="1"/>
      </left>
      <right style="thin">
        <color auto="1"/>
      </right>
      <top style="hair">
        <color auto="1"/>
      </top>
      <bottom style="thin">
        <color indexed="64"/>
      </bottom>
      <diagonal/>
    </border>
    <border>
      <left style="hair">
        <color auto="1"/>
      </left>
      <right/>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medium">
        <color auto="1"/>
      </bottom>
      <diagonal/>
    </border>
    <border>
      <left/>
      <right style="hair">
        <color auto="1"/>
      </right>
      <top/>
      <bottom style="medium">
        <color auto="1"/>
      </bottom>
      <diagonal/>
    </border>
    <border>
      <left style="hair">
        <color auto="1"/>
      </left>
      <right/>
      <top style="medium">
        <color auto="1"/>
      </top>
      <bottom style="medium">
        <color auto="1"/>
      </bottom>
      <diagonal/>
    </border>
    <border>
      <left/>
      <right style="hair">
        <color auto="1"/>
      </right>
      <top style="medium">
        <color auto="1"/>
      </top>
      <bottom/>
      <diagonal/>
    </border>
    <border>
      <left style="hair">
        <color auto="1"/>
      </left>
      <right style="hair">
        <color auto="1"/>
      </right>
      <top/>
      <bottom/>
      <diagonal/>
    </border>
    <border>
      <left style="hair">
        <color auto="1"/>
      </left>
      <right/>
      <top style="thin">
        <color auto="1"/>
      </top>
      <bottom/>
      <diagonal/>
    </border>
    <border>
      <left/>
      <right style="hair">
        <color auto="1"/>
      </right>
      <top style="thin">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diagonalUp="1">
      <left style="thin">
        <color auto="1"/>
      </left>
      <right style="thin">
        <color auto="1"/>
      </right>
      <top style="medium">
        <color auto="1"/>
      </top>
      <bottom style="thin">
        <color auto="1"/>
      </bottom>
      <diagonal style="thin">
        <color auto="1"/>
      </diagonal>
    </border>
    <border diagonalUp="1">
      <left style="thin">
        <color auto="1"/>
      </left>
      <right style="thin">
        <color auto="1"/>
      </right>
      <top style="thin">
        <color auto="1"/>
      </top>
      <bottom style="thin">
        <color auto="1"/>
      </bottom>
      <diagonal style="thin">
        <color auto="1"/>
      </diagonal>
    </border>
    <border diagonalUp="1">
      <left style="thin">
        <color auto="1"/>
      </left>
      <right/>
      <top style="medium">
        <color auto="1"/>
      </top>
      <bottom style="thin">
        <color auto="1"/>
      </bottom>
      <diagonal style="thin">
        <color auto="1"/>
      </diagonal>
    </border>
    <border diagonalUp="1">
      <left style="thin">
        <color auto="1"/>
      </left>
      <right/>
      <top style="thin">
        <color auto="1"/>
      </top>
      <bottom style="thin">
        <color auto="1"/>
      </bottom>
      <diagonal style="thin">
        <color auto="1"/>
      </diagonal>
    </border>
    <border diagonalUp="1">
      <left style="thin">
        <color auto="1"/>
      </left>
      <right style="thin">
        <color auto="1"/>
      </right>
      <top style="thin">
        <color indexed="64"/>
      </top>
      <bottom style="medium">
        <color auto="1"/>
      </bottom>
      <diagonal style="thin">
        <color auto="1"/>
      </diagonal>
    </border>
    <border diagonalUp="1">
      <left/>
      <right style="thin">
        <color auto="1"/>
      </right>
      <top style="thin">
        <color indexed="64"/>
      </top>
      <bottom style="medium">
        <color auto="1"/>
      </bottom>
      <diagonal style="thin">
        <color auto="1"/>
      </diagonal>
    </border>
    <border diagonalUp="1">
      <left style="thin">
        <color auto="1"/>
      </left>
      <right/>
      <top style="thin">
        <color indexed="64"/>
      </top>
      <bottom style="medium">
        <color auto="1"/>
      </bottom>
      <diagonal style="thin">
        <color auto="1"/>
      </diagonal>
    </border>
    <border>
      <left/>
      <right style="hair">
        <color auto="1"/>
      </right>
      <top style="medium">
        <color auto="1"/>
      </top>
      <bottom style="medium">
        <color auto="1"/>
      </bottom>
      <diagonal/>
    </border>
    <border>
      <left style="hair">
        <color auto="1"/>
      </left>
      <right style="hair">
        <color auto="1"/>
      </right>
      <top style="hair">
        <color auto="1"/>
      </top>
      <bottom/>
      <diagonal/>
    </border>
    <border>
      <left/>
      <right style="thin">
        <color auto="1"/>
      </right>
      <top style="hair">
        <color auto="1"/>
      </top>
      <bottom/>
      <diagonal/>
    </border>
    <border>
      <left/>
      <right style="medium">
        <color auto="1"/>
      </right>
      <top style="medium">
        <color auto="1"/>
      </top>
      <bottom style="thin">
        <color indexed="64"/>
      </bottom>
      <diagonal/>
    </border>
    <border>
      <left/>
      <right style="hair">
        <color auto="1"/>
      </right>
      <top style="hair">
        <color auto="1"/>
      </top>
      <bottom style="hair">
        <color auto="1"/>
      </bottom>
      <diagonal/>
    </border>
    <border>
      <left style="hair">
        <color auto="1"/>
      </left>
      <right/>
      <top style="hair">
        <color auto="1"/>
      </top>
      <bottom style="medium">
        <color auto="1"/>
      </bottom>
      <diagonal/>
    </border>
    <border>
      <left/>
      <right style="hair">
        <color auto="1"/>
      </right>
      <top style="hair">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diagonal/>
    </border>
    <border>
      <left style="thin">
        <color auto="1"/>
      </left>
      <right/>
      <top style="medium">
        <color auto="1"/>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medium">
        <color auto="1"/>
      </left>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medium">
        <color indexed="64"/>
      </left>
      <right style="thin">
        <color auto="1"/>
      </right>
      <top style="medium">
        <color indexed="64"/>
      </top>
      <bottom/>
      <diagonal/>
    </border>
  </borders>
  <cellStyleXfs count="12">
    <xf numFmtId="0" fontId="0" fillId="0" borderId="0"/>
    <xf numFmtId="0" fontId="8" fillId="0" borderId="0">
      <alignment vertical="center"/>
    </xf>
    <xf numFmtId="38" fontId="8" fillId="0" borderId="0" applyFont="0" applyFill="0" applyBorder="0" applyAlignment="0" applyProtection="0">
      <alignment vertical="center"/>
    </xf>
    <xf numFmtId="6" fontId="8" fillId="0" borderId="0" applyFont="0" applyFill="0" applyBorder="0" applyAlignment="0" applyProtection="0"/>
    <xf numFmtId="0" fontId="8" fillId="0" borderId="0"/>
    <xf numFmtId="0" fontId="8" fillId="0" borderId="0"/>
    <xf numFmtId="0" fontId="8" fillId="0" borderId="0">
      <alignment vertical="center"/>
    </xf>
    <xf numFmtId="0" fontId="7" fillId="0" borderId="0"/>
    <xf numFmtId="0" fontId="1" fillId="0" borderId="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30" fillId="0" borderId="0">
      <alignment vertical="center"/>
    </xf>
  </cellStyleXfs>
  <cellXfs count="896">
    <xf numFmtId="0" fontId="0" fillId="0" borderId="0" xfId="0"/>
    <xf numFmtId="0" fontId="5" fillId="0" borderId="0" xfId="0" applyFont="1"/>
    <xf numFmtId="0" fontId="6" fillId="0" borderId="4" xfId="0" applyFont="1" applyBorder="1" applyAlignment="1">
      <alignment vertical="center"/>
    </xf>
    <xf numFmtId="0" fontId="6" fillId="2" borderId="8" xfId="0" applyFont="1" applyFill="1" applyBorder="1" applyAlignment="1" applyProtection="1">
      <alignment horizontal="center" vertical="center"/>
      <protection locked="0"/>
    </xf>
    <xf numFmtId="0" fontId="6" fillId="0" borderId="0" xfId="0" applyFont="1" applyAlignment="1">
      <alignment vertical="center"/>
    </xf>
    <xf numFmtId="0" fontId="11" fillId="0" borderId="0" xfId="0" applyFont="1"/>
    <xf numFmtId="0" fontId="6" fillId="0" borderId="0" xfId="0" applyFont="1" applyAlignment="1" applyProtection="1">
      <alignment horizontal="left" vertical="center"/>
      <protection locked="0"/>
    </xf>
    <xf numFmtId="0" fontId="6" fillId="0" borderId="0" xfId="0" applyFont="1" applyAlignment="1" applyProtection="1">
      <alignment vertical="center"/>
      <protection locked="0"/>
    </xf>
    <xf numFmtId="0" fontId="5" fillId="0" borderId="0" xfId="0" applyFont="1" applyAlignment="1" applyProtection="1">
      <alignment vertical="center"/>
      <protection locked="0"/>
    </xf>
    <xf numFmtId="0" fontId="5" fillId="0" borderId="0" xfId="0" applyFont="1" applyProtection="1">
      <protection locked="0"/>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center"/>
    </xf>
    <xf numFmtId="0" fontId="5" fillId="0" borderId="0" xfId="0" applyFont="1" applyAlignment="1">
      <alignment horizontal="left" vertical="top"/>
    </xf>
    <xf numFmtId="0" fontId="6" fillId="0" borderId="0" xfId="0" applyFont="1" applyAlignment="1">
      <alignment horizontal="left" vertical="top"/>
    </xf>
    <xf numFmtId="0" fontId="14" fillId="0" borderId="0" xfId="0" applyFont="1" applyAlignment="1">
      <alignment horizontal="center" vertical="center"/>
    </xf>
    <xf numFmtId="0" fontId="6" fillId="0" borderId="0" xfId="0" applyFont="1"/>
    <xf numFmtId="0" fontId="10" fillId="0" borderId="0" xfId="0" applyFont="1"/>
    <xf numFmtId="0" fontId="15" fillId="0" borderId="0" xfId="0" applyFont="1" applyAlignment="1">
      <alignment vertical="center"/>
    </xf>
    <xf numFmtId="0" fontId="6" fillId="0" borderId="0" xfId="0" applyFont="1" applyAlignment="1" applyProtection="1">
      <alignment vertical="center"/>
      <protection hidden="1"/>
    </xf>
    <xf numFmtId="0" fontId="6" fillId="0" borderId="2" xfId="0" applyFont="1" applyBorder="1" applyAlignment="1">
      <alignment vertical="center"/>
    </xf>
    <xf numFmtId="0" fontId="6" fillId="0" borderId="14" xfId="0" applyFont="1" applyBorder="1" applyAlignment="1">
      <alignment vertical="center"/>
    </xf>
    <xf numFmtId="0" fontId="6" fillId="0" borderId="10" xfId="0" applyFont="1" applyBorder="1" applyAlignment="1">
      <alignment horizontal="right" vertical="center"/>
    </xf>
    <xf numFmtId="0" fontId="6" fillId="0" borderId="0" xfId="0" applyFont="1" applyAlignment="1">
      <alignment horizontal="left" vertical="center"/>
    </xf>
    <xf numFmtId="0" fontId="6" fillId="0" borderId="9" xfId="0" applyFont="1" applyBorder="1" applyAlignment="1">
      <alignment horizontal="left" vertical="center"/>
    </xf>
    <xf numFmtId="177" fontId="6" fillId="0" borderId="10" xfId="0" applyNumberFormat="1" applyFont="1" applyBorder="1" applyAlignment="1">
      <alignment horizontal="right" vertical="center"/>
    </xf>
    <xf numFmtId="0" fontId="6" fillId="0" borderId="10" xfId="0" applyFont="1" applyBorder="1" applyAlignment="1">
      <alignment vertical="center"/>
    </xf>
    <xf numFmtId="49" fontId="6" fillId="0" borderId="10" xfId="0" applyNumberFormat="1" applyFont="1" applyBorder="1" applyAlignment="1">
      <alignment horizontal="lef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9" xfId="0" applyFont="1" applyBorder="1" applyAlignment="1">
      <alignment vertical="center"/>
    </xf>
    <xf numFmtId="0" fontId="6" fillId="0" borderId="21" xfId="0" applyFont="1" applyBorder="1" applyAlignment="1">
      <alignment vertical="center"/>
    </xf>
    <xf numFmtId="0" fontId="6" fillId="0" borderId="4" xfId="0" applyFont="1" applyBorder="1"/>
    <xf numFmtId="0" fontId="6" fillId="0" borderId="14" xfId="0" applyFont="1" applyBorder="1"/>
    <xf numFmtId="0" fontId="6" fillId="0" borderId="33" xfId="0" applyFont="1" applyBorder="1" applyAlignment="1">
      <alignment vertical="center"/>
    </xf>
    <xf numFmtId="0" fontId="6" fillId="0" borderId="10" xfId="0" applyFont="1" applyBorder="1"/>
    <xf numFmtId="0" fontId="5" fillId="0" borderId="10" xfId="0" applyFont="1" applyBorder="1" applyAlignment="1">
      <alignment vertical="center"/>
    </xf>
    <xf numFmtId="0" fontId="6" fillId="0" borderId="6" xfId="0" applyFont="1" applyBorder="1" applyAlignment="1">
      <alignment vertical="center"/>
    </xf>
    <xf numFmtId="0" fontId="6" fillId="0" borderId="31" xfId="0" applyFont="1" applyBorder="1" applyAlignment="1">
      <alignment vertical="center"/>
    </xf>
    <xf numFmtId="0" fontId="6" fillId="0" borderId="7" xfId="0" applyFont="1" applyBorder="1"/>
    <xf numFmtId="0" fontId="6" fillId="0" borderId="5" xfId="0" applyFont="1" applyBorder="1"/>
    <xf numFmtId="0" fontId="6" fillId="0" borderId="32" xfId="0" applyFont="1" applyBorder="1" applyAlignment="1">
      <alignment vertical="center"/>
    </xf>
    <xf numFmtId="0" fontId="5" fillId="0" borderId="10" xfId="0" applyFont="1" applyBorder="1"/>
    <xf numFmtId="0" fontId="6" fillId="0" borderId="0" xfId="0" applyFont="1" applyAlignment="1">
      <alignment horizontal="center" vertical="center"/>
    </xf>
    <xf numFmtId="0" fontId="6" fillId="0" borderId="0" xfId="0" applyFont="1" applyAlignment="1">
      <alignment horizontal="right" vertical="center"/>
    </xf>
    <xf numFmtId="0" fontId="10" fillId="0" borderId="11" xfId="0" applyFont="1" applyBorder="1" applyAlignment="1">
      <alignment vertical="center"/>
    </xf>
    <xf numFmtId="0" fontId="6" fillId="0" borderId="0" xfId="0" applyFont="1" applyAlignment="1">
      <alignment horizontal="left" vertical="center" wrapText="1"/>
    </xf>
    <xf numFmtId="0" fontId="10" fillId="0" borderId="0" xfId="0" applyFont="1" applyAlignment="1">
      <alignment vertical="center"/>
    </xf>
    <xf numFmtId="0" fontId="5" fillId="0" borderId="5" xfId="0" applyFont="1" applyBorder="1"/>
    <xf numFmtId="0" fontId="12" fillId="0" borderId="0" xfId="0" applyFont="1"/>
    <xf numFmtId="0" fontId="6" fillId="0" borderId="12" xfId="0" applyFont="1" applyBorder="1" applyAlignment="1">
      <alignment horizontal="center"/>
    </xf>
    <xf numFmtId="0" fontId="6" fillId="0" borderId="0" xfId="0" applyFont="1" applyAlignment="1">
      <alignment vertical="center" shrinkToFit="1"/>
    </xf>
    <xf numFmtId="2" fontId="6" fillId="0" borderId="0" xfId="0" applyNumberFormat="1" applyFont="1" applyAlignment="1">
      <alignment vertical="center"/>
    </xf>
    <xf numFmtId="0" fontId="6" fillId="0" borderId="0" xfId="0" applyFont="1" applyAlignment="1">
      <alignment shrinkToFit="1"/>
    </xf>
    <xf numFmtId="0" fontId="6" fillId="0" borderId="14" xfId="0" applyFont="1" applyBorder="1" applyAlignment="1">
      <alignment vertical="center" shrinkToFit="1"/>
    </xf>
    <xf numFmtId="2" fontId="6" fillId="0" borderId="14" xfId="0" applyNumberFormat="1" applyFont="1" applyBorder="1" applyAlignment="1">
      <alignment vertical="center"/>
    </xf>
    <xf numFmtId="0" fontId="6" fillId="0" borderId="14" xfId="0" applyFont="1" applyBorder="1" applyAlignment="1">
      <alignment horizontal="center"/>
    </xf>
    <xf numFmtId="0" fontId="6" fillId="0" borderId="14" xfId="0" applyFont="1" applyBorder="1" applyAlignment="1">
      <alignment shrinkToFit="1"/>
    </xf>
    <xf numFmtId="0" fontId="6" fillId="0" borderId="7"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6" fillId="0" borderId="22" xfId="0" applyFont="1" applyBorder="1" applyAlignment="1">
      <alignment horizontal="center"/>
    </xf>
    <xf numFmtId="0" fontId="6" fillId="0" borderId="5" xfId="0" applyFont="1" applyBorder="1" applyAlignment="1">
      <alignment vertical="center"/>
    </xf>
    <xf numFmtId="0" fontId="6" fillId="0" borderId="0" xfId="0" applyFont="1" applyAlignment="1">
      <alignment horizontal="center"/>
    </xf>
    <xf numFmtId="0" fontId="6" fillId="0" borderId="0" xfId="0" applyFont="1" applyAlignment="1" applyProtection="1">
      <alignment horizontal="center" vertical="center"/>
      <protection locked="0"/>
    </xf>
    <xf numFmtId="0" fontId="6" fillId="0" borderId="0" xfId="0" applyFont="1" applyAlignment="1" applyProtection="1">
      <alignment vertical="center" shrinkToFit="1"/>
      <protection locked="0"/>
    </xf>
    <xf numFmtId="0" fontId="17" fillId="0" borderId="0" xfId="0" applyFont="1" applyAlignment="1">
      <alignment vertical="center"/>
    </xf>
    <xf numFmtId="0" fontId="6" fillId="0" borderId="18" xfId="0" applyFont="1" applyBorder="1" applyAlignment="1">
      <alignment horizontal="left" vertical="center" wrapText="1"/>
    </xf>
    <xf numFmtId="0" fontId="6" fillId="0" borderId="18" xfId="0" applyFont="1" applyBorder="1" applyAlignment="1">
      <alignment horizontal="center" vertical="center" wrapText="1"/>
    </xf>
    <xf numFmtId="0" fontId="6" fillId="0" borderId="18" xfId="0" applyFont="1" applyBorder="1" applyAlignment="1">
      <alignment vertical="center"/>
    </xf>
    <xf numFmtId="0" fontId="6" fillId="0" borderId="26" xfId="0" applyFont="1" applyBorder="1" applyAlignment="1">
      <alignment vertical="center"/>
    </xf>
    <xf numFmtId="0" fontId="18" fillId="0" borderId="0" xfId="0" applyFont="1" applyAlignment="1">
      <alignment vertical="center"/>
    </xf>
    <xf numFmtId="40" fontId="5" fillId="0" borderId="0" xfId="10" applyNumberFormat="1" applyFont="1" applyFill="1" applyBorder="1" applyAlignment="1" applyProtection="1">
      <alignment vertical="center"/>
    </xf>
    <xf numFmtId="40" fontId="5" fillId="0" borderId="10" xfId="10" applyNumberFormat="1" applyFont="1" applyFill="1" applyBorder="1" applyAlignment="1" applyProtection="1"/>
    <xf numFmtId="40" fontId="5" fillId="0" borderId="0" xfId="10" applyNumberFormat="1" applyFont="1" applyFill="1" applyAlignment="1" applyProtection="1"/>
    <xf numFmtId="40" fontId="5" fillId="0" borderId="0" xfId="10" applyNumberFormat="1" applyFont="1" applyFill="1" applyAlignment="1" applyProtection="1">
      <protection locked="0"/>
    </xf>
    <xf numFmtId="0" fontId="6" fillId="0" borderId="14" xfId="0" applyFont="1" applyBorder="1" applyAlignment="1">
      <alignment horizontal="center" vertical="center"/>
    </xf>
    <xf numFmtId="0" fontId="18" fillId="0" borderId="4" xfId="0" applyFont="1" applyBorder="1" applyAlignment="1">
      <alignment vertical="center"/>
    </xf>
    <xf numFmtId="0" fontId="6" fillId="5" borderId="60" xfId="0" applyFont="1" applyFill="1" applyBorder="1" applyAlignment="1">
      <alignment vertical="center"/>
    </xf>
    <xf numFmtId="0" fontId="6" fillId="5" borderId="61" xfId="0" applyFont="1" applyFill="1" applyBorder="1" applyAlignment="1">
      <alignment vertical="center"/>
    </xf>
    <xf numFmtId="0" fontId="5" fillId="0" borderId="21" xfId="0" applyFont="1" applyBorder="1" applyAlignment="1">
      <alignment horizontal="right" vertical="center"/>
    </xf>
    <xf numFmtId="0" fontId="18" fillId="0" borderId="39" xfId="0" applyFont="1" applyBorder="1"/>
    <xf numFmtId="0" fontId="18" fillId="0" borderId="36" xfId="0" applyFont="1" applyBorder="1"/>
    <xf numFmtId="0" fontId="18" fillId="0" borderId="0" xfId="0" applyFont="1"/>
    <xf numFmtId="0" fontId="18" fillId="0" borderId="0" xfId="0" applyFont="1" applyProtection="1">
      <protection locked="0"/>
    </xf>
    <xf numFmtId="0" fontId="18" fillId="0" borderId="36" xfId="0" applyFont="1" applyBorder="1" applyAlignment="1" applyProtection="1">
      <alignment vertical="center" shrinkToFit="1"/>
      <protection locked="0"/>
    </xf>
    <xf numFmtId="0" fontId="18" fillId="6" borderId="0" xfId="0" applyFont="1" applyFill="1" applyAlignment="1">
      <alignment horizontal="right"/>
    </xf>
    <xf numFmtId="0" fontId="6" fillId="2" borderId="8" xfId="0" applyFont="1" applyFill="1" applyBorder="1" applyAlignment="1" applyProtection="1">
      <alignment horizontal="center" vertical="center" wrapText="1"/>
      <protection locked="0"/>
    </xf>
    <xf numFmtId="0" fontId="6" fillId="2" borderId="30" xfId="0" applyFont="1" applyFill="1" applyBorder="1" applyAlignment="1" applyProtection="1">
      <alignment horizontal="center" vertical="center" wrapText="1"/>
      <protection locked="0"/>
    </xf>
    <xf numFmtId="0" fontId="18" fillId="0" borderId="36" xfId="0" applyFont="1" applyBorder="1" applyAlignment="1">
      <alignment vertical="center" shrinkToFit="1"/>
    </xf>
    <xf numFmtId="0" fontId="10" fillId="0" borderId="12" xfId="0" applyFont="1" applyBorder="1" applyAlignment="1">
      <alignment vertical="center"/>
    </xf>
    <xf numFmtId="0" fontId="10" fillId="5" borderId="4" xfId="0" applyFont="1" applyFill="1" applyBorder="1" applyAlignment="1">
      <alignment horizontal="left" vertical="center"/>
    </xf>
    <xf numFmtId="0" fontId="10" fillId="0" borderId="5" xfId="0" applyFont="1" applyBorder="1" applyAlignment="1">
      <alignment horizontal="left" vertical="center"/>
    </xf>
    <xf numFmtId="0" fontId="19" fillId="0" borderId="5" xfId="0" applyFont="1" applyBorder="1" applyAlignment="1">
      <alignment vertical="center"/>
    </xf>
    <xf numFmtId="0" fontId="5" fillId="0" borderId="0" xfId="0" applyFont="1" applyAlignment="1" applyProtection="1">
      <alignment horizontal="right"/>
      <protection locked="0"/>
    </xf>
    <xf numFmtId="0" fontId="6" fillId="0" borderId="77" xfId="0" applyFont="1" applyBorder="1" applyAlignment="1">
      <alignment vertical="center"/>
    </xf>
    <xf numFmtId="0" fontId="5" fillId="0" borderId="11"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21" xfId="0" applyFont="1" applyBorder="1"/>
    <xf numFmtId="0" fontId="6" fillId="0" borderId="21" xfId="0" applyFont="1" applyBorder="1" applyAlignment="1">
      <alignment horizontal="right" vertical="center"/>
    </xf>
    <xf numFmtId="0" fontId="6" fillId="0" borderId="21" xfId="0" applyFont="1" applyBorder="1" applyAlignment="1">
      <alignment horizontal="right" vertical="center" wrapText="1"/>
    </xf>
    <xf numFmtId="0" fontId="5" fillId="0" borderId="33" xfId="0" applyFont="1" applyBorder="1" applyAlignment="1" applyProtection="1">
      <alignment horizontal="center" vertical="center"/>
      <protection locked="0"/>
    </xf>
    <xf numFmtId="0" fontId="5" fillId="0" borderId="14" xfId="0" applyFont="1" applyBorder="1"/>
    <xf numFmtId="0" fontId="9" fillId="0" borderId="4" xfId="0" applyFont="1" applyBorder="1" applyAlignment="1">
      <alignment vertical="center"/>
    </xf>
    <xf numFmtId="0" fontId="6" fillId="0" borderId="4" xfId="0" applyFont="1" applyBorder="1" applyAlignment="1">
      <alignment horizontal="center"/>
    </xf>
    <xf numFmtId="0" fontId="6" fillId="0" borderId="4" xfId="0" applyFont="1" applyBorder="1" applyAlignment="1">
      <alignment shrinkToFit="1"/>
    </xf>
    <xf numFmtId="0" fontId="5" fillId="0" borderId="21" xfId="0" applyFont="1" applyBorder="1" applyAlignment="1">
      <alignment vertical="center"/>
    </xf>
    <xf numFmtId="0" fontId="5" fillId="0" borderId="14" xfId="0" applyFont="1" applyBorder="1" applyAlignment="1">
      <alignment vertical="center"/>
    </xf>
    <xf numFmtId="0" fontId="10"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176" fontId="6" fillId="2" borderId="6" xfId="0" applyNumberFormat="1" applyFont="1" applyFill="1" applyBorder="1" applyAlignment="1" applyProtection="1">
      <alignment horizontal="right" vertical="center"/>
      <protection locked="0"/>
    </xf>
    <xf numFmtId="176" fontId="6" fillId="2" borderId="14" xfId="0" applyNumberFormat="1" applyFont="1" applyFill="1" applyBorder="1" applyAlignment="1" applyProtection="1">
      <alignment horizontal="right" vertical="center"/>
      <protection locked="0"/>
    </xf>
    <xf numFmtId="0" fontId="6" fillId="0" borderId="1" xfId="0" applyFont="1" applyBorder="1" applyAlignment="1">
      <alignment horizontal="center" vertical="center"/>
    </xf>
    <xf numFmtId="0" fontId="6" fillId="0" borderId="3" xfId="0" applyFont="1" applyBorder="1" applyAlignment="1">
      <alignment vertical="center"/>
    </xf>
    <xf numFmtId="0" fontId="6" fillId="2" borderId="14" xfId="0" applyFont="1" applyFill="1" applyBorder="1" applyAlignment="1">
      <alignment vertical="center"/>
    </xf>
    <xf numFmtId="0" fontId="6" fillId="2" borderId="6" xfId="0" applyFont="1" applyFill="1" applyBorder="1" applyAlignment="1">
      <alignment vertical="center"/>
    </xf>
    <xf numFmtId="176" fontId="6" fillId="2" borderId="14" xfId="0" applyNumberFormat="1" applyFont="1" applyFill="1" applyBorder="1" applyAlignment="1" applyProtection="1">
      <alignment vertical="center"/>
      <protection locked="0"/>
    </xf>
    <xf numFmtId="176" fontId="6" fillId="2" borderId="14" xfId="0" applyNumberFormat="1" applyFont="1" applyFill="1" applyBorder="1" applyAlignment="1">
      <alignment horizontal="right" vertical="center"/>
    </xf>
    <xf numFmtId="176" fontId="6" fillId="0" borderId="14" xfId="0" applyNumberFormat="1" applyFont="1" applyBorder="1" applyAlignment="1" applyProtection="1">
      <alignment horizontal="left" vertical="center"/>
      <protection locked="0"/>
    </xf>
    <xf numFmtId="176" fontId="6" fillId="0" borderId="7" xfId="0" applyNumberFormat="1" applyFont="1" applyBorder="1" applyAlignment="1">
      <alignment horizontal="left" vertical="center"/>
    </xf>
    <xf numFmtId="2" fontId="10" fillId="0" borderId="0" xfId="0" applyNumberFormat="1" applyFont="1" applyAlignment="1" applyProtection="1">
      <alignment horizontal="center" vertical="center"/>
      <protection locked="0"/>
    </xf>
    <xf numFmtId="0" fontId="6" fillId="0" borderId="5" xfId="0" applyFont="1" applyBorder="1" applyAlignment="1">
      <alignment horizontal="center"/>
    </xf>
    <xf numFmtId="0" fontId="6" fillId="0" borderId="10" xfId="0" applyFont="1" applyBorder="1" applyAlignment="1">
      <alignment vertical="center" shrinkToFit="1"/>
    </xf>
    <xf numFmtId="2" fontId="6" fillId="0" borderId="10" xfId="0" applyNumberFormat="1" applyFont="1" applyBorder="1" applyAlignment="1">
      <alignment vertical="center"/>
    </xf>
    <xf numFmtId="0" fontId="6" fillId="0" borderId="10" xfId="0" applyFont="1" applyBorder="1" applyAlignment="1">
      <alignment shrinkToFit="1"/>
    </xf>
    <xf numFmtId="0" fontId="6" fillId="0" borderId="9" xfId="0" applyFont="1" applyBorder="1" applyAlignment="1">
      <alignment horizontal="center" vertical="center"/>
    </xf>
    <xf numFmtId="176" fontId="6" fillId="0" borderId="10" xfId="0" applyNumberFormat="1" applyFont="1" applyBorder="1" applyAlignment="1" applyProtection="1">
      <alignment vertical="center"/>
      <protection locked="0"/>
    </xf>
    <xf numFmtId="176" fontId="6" fillId="0" borderId="11" xfId="0" applyNumberFormat="1" applyFont="1" applyBorder="1" applyAlignment="1" applyProtection="1">
      <alignment vertical="center"/>
      <protection locked="0"/>
    </xf>
    <xf numFmtId="0" fontId="6" fillId="0" borderId="0" xfId="0" applyFont="1" applyProtection="1">
      <protection hidden="1"/>
    </xf>
    <xf numFmtId="0" fontId="10" fillId="8" borderId="9" xfId="0" applyFont="1" applyFill="1" applyBorder="1" applyAlignment="1">
      <alignment vertical="center"/>
    </xf>
    <xf numFmtId="0" fontId="9" fillId="8" borderId="10" xfId="0" applyFont="1" applyFill="1" applyBorder="1" applyAlignment="1">
      <alignment vertical="center"/>
    </xf>
    <xf numFmtId="0" fontId="9" fillId="8" borderId="12" xfId="0" applyFont="1" applyFill="1" applyBorder="1" applyAlignment="1">
      <alignment vertical="center"/>
    </xf>
    <xf numFmtId="0" fontId="10" fillId="9" borderId="9" xfId="0" applyFont="1" applyFill="1" applyBorder="1" applyAlignment="1">
      <alignment vertical="center"/>
    </xf>
    <xf numFmtId="0" fontId="9" fillId="9" borderId="10" xfId="0" applyFont="1" applyFill="1" applyBorder="1" applyAlignment="1">
      <alignment vertical="center"/>
    </xf>
    <xf numFmtId="0" fontId="9" fillId="9" borderId="12" xfId="0" applyFont="1" applyFill="1" applyBorder="1" applyAlignment="1">
      <alignment vertical="center"/>
    </xf>
    <xf numFmtId="0" fontId="10" fillId="8" borderId="2" xfId="0" applyFont="1" applyFill="1" applyBorder="1" applyAlignment="1">
      <alignment vertical="center"/>
    </xf>
    <xf numFmtId="0" fontId="10" fillId="8" borderId="12" xfId="0" applyFont="1" applyFill="1" applyBorder="1" applyAlignment="1">
      <alignment vertical="center"/>
    </xf>
    <xf numFmtId="0" fontId="10" fillId="8" borderId="3" xfId="0" applyFont="1" applyFill="1" applyBorder="1" applyAlignment="1">
      <alignment vertical="center"/>
    </xf>
    <xf numFmtId="0" fontId="6" fillId="5" borderId="6" xfId="0" applyFont="1" applyFill="1" applyBorder="1" applyAlignment="1">
      <alignment vertical="center"/>
    </xf>
    <xf numFmtId="0" fontId="5" fillId="0" borderId="47" xfId="0" applyFont="1" applyBorder="1"/>
    <xf numFmtId="0" fontId="5" fillId="4" borderId="0" xfId="0" applyFont="1" applyFill="1"/>
    <xf numFmtId="0" fontId="10" fillId="4" borderId="0" xfId="0" applyFont="1" applyFill="1"/>
    <xf numFmtId="0" fontId="5" fillId="4" borderId="0" xfId="0" applyFont="1" applyFill="1" applyAlignment="1">
      <alignment horizontal="left" vertical="center"/>
    </xf>
    <xf numFmtId="0" fontId="5" fillId="0" borderId="47" xfId="0" applyFont="1" applyBorder="1" applyAlignment="1">
      <alignment horizontal="right"/>
    </xf>
    <xf numFmtId="0" fontId="5" fillId="0" borderId="48" xfId="0" applyFont="1" applyBorder="1"/>
    <xf numFmtId="0" fontId="10" fillId="0" borderId="48" xfId="0" applyFont="1" applyBorder="1"/>
    <xf numFmtId="0" fontId="5" fillId="0" borderId="49" xfId="0" applyFont="1" applyBorder="1"/>
    <xf numFmtId="0" fontId="5" fillId="0" borderId="0" xfId="0" applyFont="1" applyAlignment="1">
      <alignment horizontal="left" vertical="center"/>
    </xf>
    <xf numFmtId="0" fontId="5" fillId="0" borderId="0" xfId="0" applyFont="1" applyAlignment="1">
      <alignment horizontal="right"/>
    </xf>
    <xf numFmtId="0" fontId="5" fillId="0" borderId="34" xfId="0" applyFont="1" applyBorder="1" applyAlignment="1">
      <alignment horizontal="left" vertical="center"/>
    </xf>
    <xf numFmtId="0" fontId="5" fillId="0" borderId="13" xfId="0" applyFont="1" applyBorder="1"/>
    <xf numFmtId="0" fontId="5" fillId="0" borderId="34" xfId="0" applyFont="1" applyBorder="1"/>
    <xf numFmtId="0" fontId="5" fillId="0" borderId="18" xfId="0" applyFont="1" applyBorder="1"/>
    <xf numFmtId="0" fontId="6" fillId="0" borderId="34" xfId="0" applyFont="1" applyBorder="1"/>
    <xf numFmtId="0" fontId="5" fillId="3" borderId="0" xfId="0" applyFont="1" applyFill="1" applyAlignment="1">
      <alignment horizontal="left" vertical="center"/>
    </xf>
    <xf numFmtId="2" fontId="10" fillId="3" borderId="0" xfId="0" applyNumberFormat="1" applyFont="1" applyFill="1"/>
    <xf numFmtId="0" fontId="5" fillId="3" borderId="0" xfId="0" applyFont="1" applyFill="1" applyAlignment="1">
      <alignment horizontal="left"/>
    </xf>
    <xf numFmtId="0" fontId="6" fillId="0" borderId="30" xfId="0" applyFont="1" applyBorder="1"/>
    <xf numFmtId="0" fontId="5" fillId="0" borderId="26" xfId="0" applyFont="1" applyBorder="1"/>
    <xf numFmtId="0" fontId="5" fillId="0" borderId="30" xfId="0" applyFont="1" applyBorder="1"/>
    <xf numFmtId="0" fontId="5" fillId="0" borderId="2" xfId="0" applyFont="1" applyBorder="1"/>
    <xf numFmtId="0" fontId="5" fillId="0" borderId="3" xfId="0" applyFont="1" applyBorder="1"/>
    <xf numFmtId="0" fontId="5" fillId="3" borderId="0" xfId="0" applyFont="1" applyFill="1" applyAlignment="1">
      <alignment vertical="center"/>
    </xf>
    <xf numFmtId="0" fontId="5" fillId="0" borderId="0" xfId="0" quotePrefix="1" applyFont="1" applyAlignment="1">
      <alignment horizontal="left" vertical="center"/>
    </xf>
    <xf numFmtId="0" fontId="5" fillId="0" borderId="1" xfId="0" applyFont="1" applyBorder="1" applyAlignment="1">
      <alignment horizontal="right"/>
    </xf>
    <xf numFmtId="0" fontId="5" fillId="0" borderId="0" xfId="0" applyFont="1" applyAlignment="1">
      <alignment horizontal="left"/>
    </xf>
    <xf numFmtId="0" fontId="5" fillId="0" borderId="6" xfId="0" applyFont="1" applyBorder="1"/>
    <xf numFmtId="0" fontId="5" fillId="0" borderId="7" xfId="0" applyFont="1" applyBorder="1"/>
    <xf numFmtId="0" fontId="10" fillId="0" borderId="1" xfId="0" applyFont="1" applyBorder="1"/>
    <xf numFmtId="0" fontId="5" fillId="0" borderId="4" xfId="0" applyFont="1" applyBorder="1"/>
    <xf numFmtId="0" fontId="5" fillId="0" borderId="33" xfId="0" applyFont="1" applyBorder="1" applyAlignment="1">
      <alignment horizontal="center"/>
    </xf>
    <xf numFmtId="0" fontId="6" fillId="0" borderId="28" xfId="0" applyFont="1" applyBorder="1" applyAlignment="1">
      <alignment horizontal="left" vertical="center"/>
    </xf>
    <xf numFmtId="0" fontId="5" fillId="0" borderId="28" xfId="0" applyFont="1" applyBorder="1" applyAlignment="1">
      <alignment horizontal="left"/>
    </xf>
    <xf numFmtId="0" fontId="5" fillId="0" borderId="51" xfId="0" applyFont="1" applyBorder="1" applyAlignment="1">
      <alignment horizontal="center"/>
    </xf>
    <xf numFmtId="0" fontId="6" fillId="0" borderId="52" xfId="0" applyFont="1" applyBorder="1" applyAlignment="1">
      <alignment horizontal="left" vertical="center"/>
    </xf>
    <xf numFmtId="0" fontId="5" fillId="0" borderId="35" xfId="0" applyFont="1" applyBorder="1"/>
    <xf numFmtId="0" fontId="6" fillId="0" borderId="37" xfId="0" applyFont="1" applyBorder="1" applyAlignment="1">
      <alignment horizontal="left" vertical="center"/>
    </xf>
    <xf numFmtId="0" fontId="10" fillId="0" borderId="0" xfId="0" applyFont="1" applyAlignment="1">
      <alignment horizontal="left"/>
    </xf>
    <xf numFmtId="0" fontId="11" fillId="0" borderId="0" xfId="0" applyFont="1" applyAlignment="1">
      <alignment vertical="center"/>
    </xf>
    <xf numFmtId="0" fontId="10" fillId="0" borderId="0" xfId="0" applyFont="1" applyAlignment="1">
      <alignment horizontal="left" vertical="center"/>
    </xf>
    <xf numFmtId="0" fontId="19" fillId="0" borderId="67" xfId="0" applyFont="1" applyBorder="1" applyAlignment="1">
      <alignment vertical="center" wrapText="1"/>
    </xf>
    <xf numFmtId="0" fontId="24" fillId="0" borderId="0" xfId="0" applyFont="1" applyAlignment="1">
      <alignment vertical="center" wrapText="1"/>
    </xf>
    <xf numFmtId="0" fontId="24" fillId="0" borderId="5" xfId="0" applyFont="1" applyBorder="1" applyAlignment="1">
      <alignment vertical="center" wrapText="1"/>
    </xf>
    <xf numFmtId="0" fontId="26" fillId="0" borderId="0" xfId="0" applyFont="1" applyAlignment="1">
      <alignment vertical="center"/>
    </xf>
    <xf numFmtId="0" fontId="21" fillId="0" borderId="0" xfId="0" applyFont="1" applyAlignment="1">
      <alignment horizontal="center" vertical="center"/>
    </xf>
    <xf numFmtId="177" fontId="6" fillId="0" borderId="0" xfId="0" applyNumberFormat="1" applyFont="1" applyAlignment="1" applyProtection="1">
      <alignment horizontal="right" vertical="center"/>
      <protection locked="0"/>
    </xf>
    <xf numFmtId="49" fontId="6" fillId="0" borderId="0" xfId="0" applyNumberFormat="1" applyFont="1" applyAlignment="1" applyProtection="1">
      <alignment horizontal="left" vertical="center"/>
      <protection locked="0"/>
    </xf>
    <xf numFmtId="0" fontId="6" fillId="0" borderId="0" xfId="0" applyFont="1" applyAlignment="1">
      <alignment horizontal="distributed" vertical="center"/>
    </xf>
    <xf numFmtId="177" fontId="6" fillId="0" borderId="0" xfId="0" applyNumberFormat="1" applyFont="1" applyAlignment="1">
      <alignment horizontal="right" vertical="center"/>
    </xf>
    <xf numFmtId="49" fontId="6" fillId="0" borderId="0" xfId="0" applyNumberFormat="1" applyFont="1" applyAlignment="1">
      <alignment horizontal="left" vertical="center"/>
    </xf>
    <xf numFmtId="0" fontId="5" fillId="0" borderId="10" xfId="0" applyFont="1" applyBorder="1" applyAlignment="1">
      <alignment horizontal="right" vertical="center"/>
    </xf>
    <xf numFmtId="0" fontId="6" fillId="0" borderId="36" xfId="0" applyFont="1" applyBorder="1"/>
    <xf numFmtId="49" fontId="18" fillId="0" borderId="39" xfId="0" applyNumberFormat="1" applyFont="1" applyBorder="1"/>
    <xf numFmtId="0" fontId="18" fillId="6" borderId="39" xfId="0" applyFont="1" applyFill="1" applyBorder="1" applyAlignment="1" applyProtection="1">
      <alignment horizontal="center" vertical="center"/>
      <protection locked="0"/>
    </xf>
    <xf numFmtId="0" fontId="18" fillId="0" borderId="39" xfId="0" applyFont="1" applyBorder="1" applyAlignment="1">
      <alignment vertical="center"/>
    </xf>
    <xf numFmtId="0" fontId="18" fillId="0" borderId="39" xfId="0" applyFont="1" applyBorder="1" applyAlignment="1">
      <alignment shrinkToFit="1"/>
    </xf>
    <xf numFmtId="0" fontId="27" fillId="0" borderId="39" xfId="0" applyFont="1" applyBorder="1" applyAlignment="1">
      <alignment horizontal="right"/>
    </xf>
    <xf numFmtId="0" fontId="27" fillId="0" borderId="39" xfId="0" applyFont="1" applyBorder="1"/>
    <xf numFmtId="0" fontId="27" fillId="7" borderId="36" xfId="0" applyFont="1" applyFill="1" applyBorder="1" applyAlignment="1">
      <alignment horizontal="center" vertical="center"/>
    </xf>
    <xf numFmtId="0" fontId="18" fillId="0" borderId="36" xfId="0" applyFont="1" applyBorder="1" applyAlignment="1">
      <alignment horizontal="right" vertical="center"/>
    </xf>
    <xf numFmtId="0" fontId="18" fillId="0" borderId="36" xfId="0" applyFont="1" applyBorder="1" applyAlignment="1">
      <alignment shrinkToFit="1"/>
    </xf>
    <xf numFmtId="0" fontId="27" fillId="0" borderId="36" xfId="0" applyFont="1" applyBorder="1"/>
    <xf numFmtId="49" fontId="6" fillId="0" borderId="0" xfId="0" applyNumberFormat="1" applyFont="1"/>
    <xf numFmtId="0" fontId="6" fillId="6" borderId="0" xfId="0" applyFont="1" applyFill="1" applyAlignment="1" applyProtection="1">
      <alignment horizontal="center" vertical="center"/>
      <protection locked="0"/>
    </xf>
    <xf numFmtId="0" fontId="18" fillId="0" borderId="39" xfId="0" applyFont="1" applyBorder="1" applyAlignment="1">
      <alignment horizontal="right"/>
    </xf>
    <xf numFmtId="0" fontId="27" fillId="7" borderId="0" xfId="0" applyFont="1" applyFill="1" applyAlignment="1">
      <alignment horizontal="center"/>
    </xf>
    <xf numFmtId="0" fontId="27" fillId="0" borderId="0" xfId="0" applyFont="1" applyProtection="1">
      <protection locked="0"/>
    </xf>
    <xf numFmtId="0" fontId="27" fillId="0" borderId="0" xfId="0" applyFont="1"/>
    <xf numFmtId="0" fontId="27" fillId="7" borderId="0" xfId="0" applyFont="1" applyFill="1" applyAlignment="1">
      <alignment horizontal="center" vertical="center"/>
    </xf>
    <xf numFmtId="0" fontId="27" fillId="0" borderId="0" xfId="0" applyFont="1" applyAlignment="1">
      <alignment horizontal="right"/>
    </xf>
    <xf numFmtId="0" fontId="27" fillId="7" borderId="36" xfId="0" applyFont="1" applyFill="1" applyBorder="1" applyAlignment="1">
      <alignment horizontal="center"/>
    </xf>
    <xf numFmtId="0" fontId="6" fillId="0" borderId="36" xfId="0" applyFont="1" applyBorder="1" applyProtection="1">
      <protection locked="0"/>
    </xf>
    <xf numFmtId="0" fontId="6" fillId="0" borderId="0" xfId="0" applyFont="1" applyProtection="1">
      <protection locked="0"/>
    </xf>
    <xf numFmtId="0" fontId="5" fillId="8" borderId="11" xfId="0" applyFont="1" applyFill="1" applyBorder="1" applyAlignment="1" applyProtection="1">
      <alignment horizontal="left" vertical="top" wrapText="1"/>
      <protection locked="0"/>
    </xf>
    <xf numFmtId="0" fontId="5" fillId="9" borderId="11" xfId="0" applyFont="1" applyFill="1" applyBorder="1" applyAlignment="1" applyProtection="1">
      <alignment horizontal="left" vertical="top" wrapText="1"/>
      <protection locked="0"/>
    </xf>
    <xf numFmtId="0" fontId="6" fillId="0" borderId="32" xfId="0" applyFont="1" applyBorder="1" applyAlignment="1">
      <alignment horizontal="left" vertical="center"/>
    </xf>
    <xf numFmtId="0" fontId="6" fillId="0" borderId="2" xfId="0" applyFont="1" applyBorder="1" applyAlignment="1" applyProtection="1">
      <alignment vertical="center" wrapText="1"/>
      <protection locked="0"/>
    </xf>
    <xf numFmtId="0" fontId="10" fillId="0" borderId="32"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28" fillId="0" borderId="2" xfId="0" applyFont="1" applyBorder="1" applyAlignment="1">
      <alignment vertical="center"/>
    </xf>
    <xf numFmtId="0" fontId="6" fillId="2" borderId="0" xfId="0" applyFont="1" applyFill="1" applyAlignment="1">
      <alignment horizontal="center" vertical="center"/>
    </xf>
    <xf numFmtId="0" fontId="18" fillId="6" borderId="39" xfId="0" applyFont="1" applyFill="1" applyBorder="1" applyAlignment="1">
      <alignment horizontal="center" vertical="center"/>
    </xf>
    <xf numFmtId="0" fontId="6" fillId="6" borderId="0" xfId="0" applyFont="1" applyFill="1" applyAlignment="1">
      <alignment horizontal="center" vertical="center"/>
    </xf>
    <xf numFmtId="38" fontId="2" fillId="2" borderId="8" xfId="10" applyFont="1" applyFill="1" applyBorder="1" applyAlignment="1" applyProtection="1">
      <alignment horizontal="center" vertical="center" wrapText="1"/>
      <protection locked="0"/>
    </xf>
    <xf numFmtId="0" fontId="6" fillId="0" borderId="12" xfId="0" applyFont="1" applyBorder="1" applyAlignment="1">
      <alignment vertical="center" shrinkToFit="1"/>
    </xf>
    <xf numFmtId="2" fontId="6" fillId="0" borderId="12" xfId="0" applyNumberFormat="1" applyFont="1" applyBorder="1" applyAlignment="1">
      <alignment vertical="center"/>
    </xf>
    <xf numFmtId="0" fontId="6" fillId="0" borderId="12" xfId="0" applyFont="1" applyBorder="1" applyAlignment="1">
      <alignment shrinkToFit="1"/>
    </xf>
    <xf numFmtId="0" fontId="6" fillId="0" borderId="12" xfId="0" applyFont="1" applyBorder="1"/>
    <xf numFmtId="0" fontId="6" fillId="0" borderId="3" xfId="0" applyFont="1" applyBorder="1"/>
    <xf numFmtId="0" fontId="6" fillId="0" borderId="33" xfId="0" applyFont="1" applyBorder="1" applyAlignment="1">
      <alignment horizontal="center" vertical="center"/>
    </xf>
    <xf numFmtId="0" fontId="6" fillId="0" borderId="32" xfId="0" applyFont="1" applyBorder="1" applyAlignment="1">
      <alignment horizontal="center" vertical="center"/>
    </xf>
    <xf numFmtId="0" fontId="31" fillId="0" borderId="0" xfId="11" applyFont="1">
      <alignment vertical="center"/>
    </xf>
    <xf numFmtId="0" fontId="33" fillId="0" borderId="0" xfId="11" applyFont="1">
      <alignment vertical="center"/>
    </xf>
    <xf numFmtId="0" fontId="15" fillId="0" borderId="0" xfId="11" applyFont="1">
      <alignment vertical="center"/>
    </xf>
    <xf numFmtId="0" fontId="15" fillId="0" borderId="2" xfId="11" applyFont="1" applyBorder="1">
      <alignment vertical="center"/>
    </xf>
    <xf numFmtId="0" fontId="15" fillId="0" borderId="3" xfId="11" applyFont="1" applyBorder="1">
      <alignment vertical="center"/>
    </xf>
    <xf numFmtId="0" fontId="15" fillId="0" borderId="4" xfId="11" applyFont="1" applyBorder="1">
      <alignment vertical="center"/>
    </xf>
    <xf numFmtId="0" fontId="15" fillId="0" borderId="0" xfId="11" applyFont="1" applyAlignment="1">
      <alignment horizontal="left" vertical="center"/>
    </xf>
    <xf numFmtId="49" fontId="15" fillId="0" borderId="0" xfId="11" applyNumberFormat="1" applyFont="1" applyAlignment="1">
      <alignment horizontal="left" vertical="center"/>
    </xf>
    <xf numFmtId="0" fontId="15" fillId="0" borderId="5" xfId="11" applyFont="1" applyBorder="1">
      <alignment vertical="center"/>
    </xf>
    <xf numFmtId="0" fontId="33" fillId="0" borderId="14" xfId="11" applyFont="1" applyBorder="1" applyAlignment="1">
      <alignment horizontal="left" vertical="center"/>
    </xf>
    <xf numFmtId="0" fontId="15" fillId="0" borderId="14" xfId="11" applyFont="1" applyBorder="1">
      <alignment vertical="center"/>
    </xf>
    <xf numFmtId="0" fontId="15" fillId="0" borderId="0" xfId="11" applyFont="1" applyAlignment="1">
      <alignment vertical="center" textRotation="255" wrapText="1"/>
    </xf>
    <xf numFmtId="0" fontId="15" fillId="0" borderId="0" xfId="11" applyFont="1" applyAlignment="1">
      <alignment vertical="center" wrapText="1"/>
    </xf>
    <xf numFmtId="0" fontId="15" fillId="10" borderId="1" xfId="11" applyFont="1" applyFill="1" applyBorder="1">
      <alignment vertical="center"/>
    </xf>
    <xf numFmtId="176" fontId="15" fillId="0" borderId="10" xfId="11" applyNumberFormat="1" applyFont="1" applyBorder="1" applyAlignment="1" applyProtection="1">
      <alignment horizontal="right" vertical="center"/>
      <protection locked="0"/>
    </xf>
    <xf numFmtId="49" fontId="15" fillId="10" borderId="10" xfId="11" applyNumberFormat="1" applyFont="1" applyFill="1" applyBorder="1">
      <alignment vertical="center"/>
    </xf>
    <xf numFmtId="49" fontId="15" fillId="10" borderId="11" xfId="11" applyNumberFormat="1" applyFont="1" applyFill="1" applyBorder="1">
      <alignment vertical="center"/>
    </xf>
    <xf numFmtId="179" fontId="15" fillId="0" borderId="10" xfId="11" applyNumberFormat="1" applyFont="1" applyBorder="1" applyAlignment="1" applyProtection="1">
      <alignment horizontal="right" vertical="center"/>
      <protection locked="0"/>
    </xf>
    <xf numFmtId="0" fontId="15" fillId="10" borderId="11" xfId="11" applyFont="1" applyFill="1" applyBorder="1">
      <alignment vertical="center"/>
    </xf>
    <xf numFmtId="0" fontId="15" fillId="11" borderId="9" xfId="11" applyFont="1" applyFill="1" applyBorder="1" applyAlignment="1">
      <alignment horizontal="center" vertical="center"/>
    </xf>
    <xf numFmtId="177" fontId="15" fillId="0" borderId="5" xfId="11" applyNumberFormat="1" applyFont="1" applyBorder="1" applyAlignment="1">
      <alignment horizontal="center" vertical="center"/>
    </xf>
    <xf numFmtId="49" fontId="15" fillId="0" borderId="0" xfId="11" applyNumberFormat="1" applyFont="1" applyProtection="1">
      <alignment vertical="center"/>
      <protection locked="0"/>
    </xf>
    <xf numFmtId="49" fontId="15" fillId="0" borderId="5" xfId="11" applyNumberFormat="1" applyFont="1" applyBorder="1" applyProtection="1">
      <alignment vertical="center"/>
      <protection locked="0"/>
    </xf>
    <xf numFmtId="0" fontId="15" fillId="10" borderId="109" xfId="11" applyFont="1" applyFill="1" applyBorder="1" applyAlignment="1">
      <alignment vertical="center" shrinkToFit="1"/>
    </xf>
    <xf numFmtId="177" fontId="15" fillId="0" borderId="111" xfId="11" applyNumberFormat="1" applyFont="1" applyBorder="1" applyAlignment="1" applyProtection="1">
      <alignment horizontal="right" vertical="center"/>
      <protection locked="0"/>
    </xf>
    <xf numFmtId="0" fontId="15" fillId="10" borderId="20" xfId="11" applyFont="1" applyFill="1" applyBorder="1">
      <alignment vertical="center"/>
    </xf>
    <xf numFmtId="0" fontId="15" fillId="10" borderId="55" xfId="11" applyFont="1" applyFill="1" applyBorder="1" applyAlignment="1">
      <alignment vertical="center" shrinkToFit="1"/>
    </xf>
    <xf numFmtId="180" fontId="15" fillId="0" borderId="62" xfId="11" applyNumberFormat="1" applyFont="1" applyBorder="1" applyAlignment="1" applyProtection="1">
      <alignment horizontal="right" vertical="center"/>
      <protection locked="0"/>
    </xf>
    <xf numFmtId="0" fontId="15" fillId="10" borderId="27" xfId="11" applyFont="1" applyFill="1" applyBorder="1">
      <alignment vertical="center"/>
    </xf>
    <xf numFmtId="49" fontId="15" fillId="0" borderId="62" xfId="11" applyNumberFormat="1" applyFont="1" applyBorder="1" applyAlignment="1" applyProtection="1">
      <alignment horizontal="left" vertical="center"/>
      <protection locked="0"/>
    </xf>
    <xf numFmtId="0" fontId="15" fillId="0" borderId="27" xfId="11" applyFont="1" applyBorder="1">
      <alignment vertical="center"/>
    </xf>
    <xf numFmtId="49" fontId="15" fillId="0" borderId="55" xfId="11" applyNumberFormat="1" applyFont="1" applyBorder="1" applyProtection="1">
      <alignment vertical="center"/>
      <protection locked="0"/>
    </xf>
    <xf numFmtId="0" fontId="15" fillId="0" borderId="16" xfId="11" applyFont="1" applyBorder="1" applyAlignment="1">
      <alignment vertical="center" shrinkToFit="1"/>
    </xf>
    <xf numFmtId="0" fontId="15" fillId="0" borderId="93" xfId="11" applyFont="1" applyBorder="1" applyAlignment="1">
      <alignment vertical="center" shrinkToFit="1"/>
    </xf>
    <xf numFmtId="0" fontId="15" fillId="0" borderId="62" xfId="11" applyFont="1" applyBorder="1">
      <alignment vertical="center"/>
    </xf>
    <xf numFmtId="0" fontId="15" fillId="10" borderId="54" xfId="11" applyFont="1" applyFill="1" applyBorder="1" applyAlignment="1">
      <alignment vertical="center" shrinkToFit="1"/>
    </xf>
    <xf numFmtId="49" fontId="15" fillId="0" borderId="14" xfId="11" applyNumberFormat="1" applyFont="1" applyBorder="1" applyProtection="1">
      <alignment vertical="center"/>
      <protection locked="0"/>
    </xf>
    <xf numFmtId="49" fontId="15" fillId="0" borderId="112" xfId="11" applyNumberFormat="1" applyFont="1" applyBorder="1" applyProtection="1">
      <alignment vertical="center"/>
      <protection locked="0"/>
    </xf>
    <xf numFmtId="0" fontId="15" fillId="0" borderId="29" xfId="11" applyFont="1" applyBorder="1" applyAlignment="1">
      <alignment vertical="center" shrinkToFit="1"/>
    </xf>
    <xf numFmtId="0" fontId="15" fillId="0" borderId="113" xfId="11" applyFont="1" applyBorder="1" applyAlignment="1">
      <alignment vertical="center" shrinkToFit="1"/>
    </xf>
    <xf numFmtId="0" fontId="15" fillId="0" borderId="64" xfId="11" applyFont="1" applyBorder="1">
      <alignment vertical="center"/>
    </xf>
    <xf numFmtId="0" fontId="15" fillId="0" borderId="114" xfId="11" applyFont="1" applyBorder="1">
      <alignment vertical="center"/>
    </xf>
    <xf numFmtId="0" fontId="15" fillId="10" borderId="69" xfId="11" applyFont="1" applyFill="1" applyBorder="1" applyAlignment="1">
      <alignment vertical="center" shrinkToFit="1"/>
    </xf>
    <xf numFmtId="0" fontId="15" fillId="10" borderId="114" xfId="11" applyFont="1" applyFill="1" applyBorder="1">
      <alignment vertical="center"/>
    </xf>
    <xf numFmtId="0" fontId="36" fillId="0" borderId="0" xfId="11" applyFont="1">
      <alignment vertical="center"/>
    </xf>
    <xf numFmtId="0" fontId="15" fillId="0" borderId="0" xfId="11" applyFont="1" applyAlignment="1">
      <alignment horizontal="right" vertical="center"/>
    </xf>
    <xf numFmtId="49" fontId="15" fillId="0" borderId="0" xfId="11" applyNumberFormat="1" applyFont="1" applyAlignment="1" applyProtection="1">
      <alignment horizontal="left" vertical="center"/>
      <protection locked="0"/>
    </xf>
    <xf numFmtId="0" fontId="37" fillId="0" borderId="0" xfId="11" applyFont="1">
      <alignment vertical="center"/>
    </xf>
    <xf numFmtId="49" fontId="37" fillId="0" borderId="0" xfId="11" applyNumberFormat="1" applyFont="1" applyAlignment="1" applyProtection="1">
      <alignment horizontal="left" vertical="center"/>
      <protection locked="0"/>
    </xf>
    <xf numFmtId="0" fontId="15" fillId="0" borderId="6" xfId="11" applyFont="1" applyBorder="1">
      <alignment vertical="center"/>
    </xf>
    <xf numFmtId="0" fontId="15" fillId="0" borderId="14" xfId="11" applyFont="1" applyBorder="1" applyAlignment="1">
      <alignment vertical="center" wrapText="1"/>
    </xf>
    <xf numFmtId="0" fontId="37" fillId="0" borderId="14" xfId="11" applyFont="1" applyBorder="1">
      <alignment vertical="center"/>
    </xf>
    <xf numFmtId="0" fontId="37" fillId="0" borderId="7" xfId="11" applyFont="1" applyBorder="1">
      <alignment vertical="center"/>
    </xf>
    <xf numFmtId="0" fontId="15" fillId="0" borderId="12" xfId="11" applyFont="1" applyBorder="1" applyAlignment="1">
      <alignment vertical="center" wrapText="1"/>
    </xf>
    <xf numFmtId="0" fontId="37" fillId="0" borderId="12" xfId="11" applyFont="1" applyBorder="1">
      <alignment vertical="center"/>
    </xf>
    <xf numFmtId="0" fontId="36" fillId="0" borderId="2" xfId="11" applyFont="1" applyBorder="1">
      <alignment vertical="center"/>
    </xf>
    <xf numFmtId="0" fontId="15" fillId="0" borderId="12" xfId="11" applyFont="1" applyBorder="1">
      <alignment vertical="center"/>
    </xf>
    <xf numFmtId="0" fontId="33" fillId="0" borderId="12" xfId="11" applyFont="1" applyBorder="1">
      <alignment vertical="center"/>
    </xf>
    <xf numFmtId="0" fontId="15" fillId="10" borderId="10" xfId="11" applyFont="1" applyFill="1" applyBorder="1">
      <alignment vertical="center"/>
    </xf>
    <xf numFmtId="0" fontId="15" fillId="10" borderId="11" xfId="11" applyFont="1" applyFill="1" applyBorder="1" applyAlignment="1">
      <alignment horizontal="left" vertical="center"/>
    </xf>
    <xf numFmtId="0" fontId="15" fillId="10" borderId="116" xfId="11" applyFont="1" applyFill="1" applyBorder="1">
      <alignment vertical="center"/>
    </xf>
    <xf numFmtId="177" fontId="15" fillId="0" borderId="0" xfId="11" applyNumberFormat="1" applyFont="1" applyAlignment="1">
      <alignment horizontal="right" vertical="center"/>
    </xf>
    <xf numFmtId="0" fontId="39" fillId="0" borderId="14" xfId="11" applyFont="1" applyBorder="1">
      <alignment vertical="center"/>
    </xf>
    <xf numFmtId="0" fontId="37" fillId="0" borderId="5" xfId="11" applyFont="1" applyBorder="1">
      <alignment vertical="center"/>
    </xf>
    <xf numFmtId="49" fontId="15" fillId="0" borderId="0" xfId="11" applyNumberFormat="1" applyFont="1" applyAlignment="1" applyProtection="1">
      <alignment horizontal="center" vertical="center"/>
      <protection locked="0"/>
    </xf>
    <xf numFmtId="0" fontId="15" fillId="0" borderId="9" xfId="11" applyFont="1" applyBorder="1">
      <alignment vertical="center"/>
    </xf>
    <xf numFmtId="0" fontId="37" fillId="0" borderId="9" xfId="11" applyFont="1" applyBorder="1">
      <alignment vertical="center"/>
    </xf>
    <xf numFmtId="0" fontId="15" fillId="0" borderId="7" xfId="11" applyFont="1" applyBorder="1">
      <alignment vertical="center"/>
    </xf>
    <xf numFmtId="49" fontId="15" fillId="0" borderId="12" xfId="11" applyNumberFormat="1" applyFont="1" applyBorder="1">
      <alignment vertical="center"/>
    </xf>
    <xf numFmtId="49" fontId="15" fillId="0" borderId="12" xfId="11" applyNumberFormat="1" applyFont="1" applyBorder="1" applyAlignment="1">
      <alignment horizontal="right" vertical="center"/>
    </xf>
    <xf numFmtId="49" fontId="15" fillId="0" borderId="12" xfId="11" applyNumberFormat="1" applyFont="1" applyBorder="1" applyAlignment="1">
      <alignment horizontal="left" vertical="center"/>
    </xf>
    <xf numFmtId="49" fontId="15" fillId="0" borderId="0" xfId="11" applyNumberFormat="1" applyFont="1">
      <alignment vertical="center"/>
    </xf>
    <xf numFmtId="0" fontId="15" fillId="0" borderId="0" xfId="11" applyFont="1" applyAlignment="1">
      <alignment horizontal="centerContinuous" vertical="center"/>
    </xf>
    <xf numFmtId="0" fontId="31" fillId="0" borderId="14" xfId="11" applyFont="1" applyBorder="1">
      <alignment vertical="center"/>
    </xf>
    <xf numFmtId="0" fontId="33" fillId="0" borderId="14" xfId="11" applyFont="1" applyBorder="1">
      <alignment vertical="center"/>
    </xf>
    <xf numFmtId="0" fontId="36" fillId="0" borderId="4" xfId="11" applyFont="1" applyBorder="1">
      <alignment vertical="center"/>
    </xf>
    <xf numFmtId="0" fontId="15" fillId="0" borderId="2" xfId="11" applyFont="1" applyBorder="1" applyAlignment="1" applyProtection="1">
      <alignment vertical="center" wrapText="1"/>
      <protection locked="0"/>
    </xf>
    <xf numFmtId="0" fontId="15" fillId="0" borderId="12" xfId="11" applyFont="1" applyBorder="1" applyAlignment="1" applyProtection="1">
      <alignment vertical="center" wrapText="1"/>
      <protection locked="0"/>
    </xf>
    <xf numFmtId="0" fontId="15" fillId="0" borderId="3" xfId="11" applyFont="1" applyBorder="1" applyAlignment="1" applyProtection="1">
      <alignment vertical="center" wrapText="1"/>
      <protection locked="0"/>
    </xf>
    <xf numFmtId="0" fontId="15" fillId="0" borderId="5" xfId="11" applyFont="1" applyBorder="1" applyAlignment="1" applyProtection="1">
      <alignment vertical="center" wrapText="1"/>
      <protection locked="0"/>
    </xf>
    <xf numFmtId="0" fontId="15" fillId="0" borderId="6" xfId="11" applyFont="1" applyBorder="1" applyAlignment="1" applyProtection="1">
      <alignment vertical="center" wrapText="1"/>
      <protection locked="0"/>
    </xf>
    <xf numFmtId="0" fontId="15" fillId="0" borderId="14" xfId="11" applyFont="1" applyBorder="1" applyAlignment="1" applyProtection="1">
      <alignment vertical="center" wrapText="1"/>
      <protection locked="0"/>
    </xf>
    <xf numFmtId="0" fontId="15" fillId="0" borderId="7" xfId="11" applyFont="1" applyBorder="1" applyAlignment="1" applyProtection="1">
      <alignment vertical="center" wrapText="1"/>
      <protection locked="0"/>
    </xf>
    <xf numFmtId="0" fontId="15" fillId="0" borderId="0" xfId="11" applyFont="1" applyAlignment="1" applyProtection="1">
      <alignment vertical="center" wrapText="1"/>
      <protection locked="0"/>
    </xf>
    <xf numFmtId="0" fontId="40" fillId="0" borderId="0" xfId="11" applyFont="1">
      <alignment vertical="center"/>
    </xf>
    <xf numFmtId="176" fontId="41" fillId="0" borderId="10" xfId="11" applyNumberFormat="1" applyFont="1" applyBorder="1" applyAlignment="1" applyProtection="1">
      <alignment horizontal="right" vertical="center"/>
      <protection locked="0"/>
    </xf>
    <xf numFmtId="179" fontId="41" fillId="0" borderId="10" xfId="11" applyNumberFormat="1" applyFont="1" applyBorder="1" applyAlignment="1" applyProtection="1">
      <alignment horizontal="right" vertical="center"/>
      <protection locked="0"/>
    </xf>
    <xf numFmtId="49" fontId="41" fillId="0" borderId="0" xfId="11" applyNumberFormat="1" applyFont="1" applyProtection="1">
      <alignment vertical="center"/>
      <protection locked="0"/>
    </xf>
    <xf numFmtId="177" fontId="41" fillId="0" borderId="111" xfId="11" applyNumberFormat="1" applyFont="1" applyBorder="1" applyAlignment="1" applyProtection="1">
      <alignment horizontal="right" vertical="center"/>
      <protection locked="0"/>
    </xf>
    <xf numFmtId="180" fontId="41" fillId="0" borderId="62" xfId="11" applyNumberFormat="1" applyFont="1" applyBorder="1" applyAlignment="1" applyProtection="1">
      <alignment horizontal="right" vertical="center"/>
      <protection locked="0"/>
    </xf>
    <xf numFmtId="49" fontId="41" fillId="0" borderId="0" xfId="11" applyNumberFormat="1" applyFont="1" applyAlignment="1" applyProtection="1">
      <alignment horizontal="left" vertical="center"/>
      <protection locked="0"/>
    </xf>
    <xf numFmtId="0" fontId="30" fillId="0" borderId="0" xfId="11">
      <alignment vertical="center"/>
    </xf>
    <xf numFmtId="49" fontId="42" fillId="0" borderId="0" xfId="11" applyNumberFormat="1" applyFont="1" applyAlignment="1" applyProtection="1">
      <alignment horizontal="left" vertical="center"/>
      <protection locked="0"/>
    </xf>
    <xf numFmtId="0" fontId="30" fillId="0" borderId="14" xfId="11" applyBorder="1">
      <alignment vertical="center"/>
    </xf>
    <xf numFmtId="0" fontId="30" fillId="0" borderId="7" xfId="11" applyBorder="1">
      <alignment vertical="center"/>
    </xf>
    <xf numFmtId="0" fontId="30" fillId="0" borderId="12" xfId="11" applyBorder="1">
      <alignment vertical="center"/>
    </xf>
    <xf numFmtId="0" fontId="30" fillId="0" borderId="5" xfId="11" applyBorder="1">
      <alignment vertical="center"/>
    </xf>
    <xf numFmtId="0" fontId="43" fillId="0" borderId="0" xfId="11" applyFont="1">
      <alignment vertical="center"/>
    </xf>
    <xf numFmtId="0" fontId="30" fillId="0" borderId="9" xfId="11" applyBorder="1">
      <alignment vertical="center"/>
    </xf>
    <xf numFmtId="177" fontId="6" fillId="0" borderId="0" xfId="0" applyNumberFormat="1" applyFont="1" applyAlignment="1">
      <alignment vertical="center"/>
    </xf>
    <xf numFmtId="40" fontId="6" fillId="0" borderId="0" xfId="0" applyNumberFormat="1" applyFont="1" applyAlignment="1">
      <alignment vertical="center"/>
    </xf>
    <xf numFmtId="0" fontId="45" fillId="0" borderId="0" xfId="0" applyFont="1"/>
    <xf numFmtId="0" fontId="46" fillId="0" borderId="0" xfId="0" applyFont="1"/>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44" fillId="0" borderId="0" xfId="0" applyFont="1"/>
    <xf numFmtId="0" fontId="6" fillId="6" borderId="9" xfId="0" applyFont="1" applyFill="1" applyBorder="1" applyAlignment="1">
      <alignment horizontal="left" vertical="center"/>
    </xf>
    <xf numFmtId="0" fontId="6" fillId="6" borderId="11" xfId="0" applyFont="1" applyFill="1" applyBorder="1" applyAlignment="1">
      <alignment horizontal="left" vertical="center"/>
    </xf>
    <xf numFmtId="0" fontId="6" fillId="0" borderId="0" xfId="0" applyFont="1" applyAlignment="1">
      <alignment horizontal="center" vertical="center" wrapText="1"/>
    </xf>
    <xf numFmtId="0" fontId="10" fillId="0" borderId="0" xfId="0" applyFont="1" applyAlignment="1" applyProtection="1">
      <alignment vertical="center"/>
      <protection locked="0"/>
    </xf>
    <xf numFmtId="0" fontId="10" fillId="0" borderId="13" xfId="0" applyFont="1" applyBorder="1" applyAlignment="1">
      <alignment vertical="center" wrapText="1"/>
    </xf>
    <xf numFmtId="0" fontId="6" fillId="0" borderId="0" xfId="0" applyFont="1" applyAlignment="1">
      <alignment horizontal="left"/>
    </xf>
    <xf numFmtId="0" fontId="48" fillId="0" borderId="0" xfId="0" applyFont="1" applyAlignment="1">
      <alignment horizontal="left"/>
    </xf>
    <xf numFmtId="0" fontId="6" fillId="2" borderId="8" xfId="0" applyFont="1" applyFill="1" applyBorder="1" applyAlignment="1">
      <alignment horizontal="center" vertical="center"/>
    </xf>
    <xf numFmtId="0" fontId="49" fillId="0" borderId="0" xfId="0" applyFont="1" applyAlignment="1">
      <alignment horizontal="left"/>
    </xf>
    <xf numFmtId="0" fontId="21" fillId="0" borderId="0" xfId="0" applyFont="1" applyAlignment="1">
      <alignment horizontal="right" vertical="center"/>
    </xf>
    <xf numFmtId="0" fontId="50" fillId="0" borderId="0" xfId="0" applyFont="1" applyAlignment="1">
      <alignment horizontal="left" vertical="center"/>
    </xf>
    <xf numFmtId="0" fontId="6" fillId="0" borderId="67" xfId="0" applyFont="1" applyBorder="1"/>
    <xf numFmtId="0" fontId="6" fillId="0" borderId="91" xfId="0" applyFont="1" applyBorder="1"/>
    <xf numFmtId="0" fontId="6" fillId="0" borderId="5" xfId="0" applyFont="1" applyBorder="1" applyAlignment="1">
      <alignment horizontal="left"/>
    </xf>
    <xf numFmtId="0" fontId="6" fillId="5" borderId="4" xfId="0" applyFont="1" applyFill="1" applyBorder="1" applyAlignment="1">
      <alignment vertical="center"/>
    </xf>
    <xf numFmtId="0" fontId="10" fillId="5" borderId="9" xfId="0" applyFont="1" applyFill="1" applyBorder="1" applyAlignment="1">
      <alignment vertical="center"/>
    </xf>
    <xf numFmtId="0" fontId="10" fillId="5" borderId="10" xfId="0" applyFont="1" applyFill="1" applyBorder="1" applyAlignment="1">
      <alignment vertical="center"/>
    </xf>
    <xf numFmtId="0" fontId="10" fillId="0" borderId="14" xfId="0" applyFont="1" applyBorder="1" applyAlignment="1">
      <alignment vertical="center"/>
    </xf>
    <xf numFmtId="0" fontId="10" fillId="0" borderId="7" xfId="0" applyFont="1" applyBorder="1" applyAlignment="1">
      <alignment vertical="center"/>
    </xf>
    <xf numFmtId="38" fontId="6" fillId="0" borderId="14" xfId="10" applyFont="1" applyFill="1" applyBorder="1" applyAlignment="1" applyProtection="1">
      <alignment horizontal="center" vertical="top" wrapText="1"/>
    </xf>
    <xf numFmtId="0" fontId="10" fillId="0" borderId="9" xfId="0" applyFont="1" applyBorder="1" applyAlignment="1">
      <alignment vertical="center"/>
    </xf>
    <xf numFmtId="0" fontId="10" fillId="0" borderId="10" xfId="0" applyFont="1" applyBorder="1" applyAlignment="1">
      <alignment vertical="center"/>
    </xf>
    <xf numFmtId="0" fontId="5" fillId="0" borderId="11" xfId="0" applyFont="1" applyBorder="1"/>
    <xf numFmtId="0" fontId="10" fillId="0" borderId="0" xfId="0" applyFont="1" applyAlignment="1">
      <alignment horizontal="right" vertical="center"/>
    </xf>
    <xf numFmtId="0" fontId="6" fillId="0" borderId="11" xfId="0" applyFont="1" applyBorder="1" applyAlignment="1" applyProtection="1">
      <alignment vertical="center"/>
      <protection locked="0"/>
    </xf>
    <xf numFmtId="0" fontId="6" fillId="2" borderId="0" xfId="0" applyFont="1" applyFill="1" applyAlignment="1" applyProtection="1">
      <alignment horizontal="center" vertical="center"/>
      <protection locked="0"/>
    </xf>
    <xf numFmtId="0" fontId="10" fillId="0" borderId="0" xfId="0" applyFont="1" applyAlignment="1">
      <alignment vertical="center" wrapText="1"/>
    </xf>
    <xf numFmtId="181" fontId="6" fillId="0" borderId="0" xfId="0" applyNumberFormat="1" applyFont="1" applyAlignment="1">
      <alignment horizontal="center" vertical="center"/>
    </xf>
    <xf numFmtId="0" fontId="51" fillId="0" borderId="0" xfId="0" applyFont="1"/>
    <xf numFmtId="0" fontId="52" fillId="0" borderId="0" xfId="0" applyFont="1"/>
    <xf numFmtId="0" fontId="6" fillId="6" borderId="1" xfId="0" applyFont="1" applyFill="1" applyBorder="1" applyAlignment="1">
      <alignment horizontal="center" vertical="center"/>
    </xf>
    <xf numFmtId="0" fontId="10" fillId="6" borderId="9" xfId="0" applyFont="1" applyFill="1" applyBorder="1" applyAlignment="1">
      <alignment horizontal="left" vertical="center"/>
    </xf>
    <xf numFmtId="0" fontId="10" fillId="6" borderId="11"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 xfId="0" applyFont="1" applyFill="1" applyBorder="1" applyAlignment="1">
      <alignment horizontal="left" vertical="center"/>
    </xf>
    <xf numFmtId="0" fontId="53" fillId="0" borderId="0" xfId="0" applyFont="1" applyAlignment="1">
      <alignment horizontal="left" vertical="top"/>
    </xf>
    <xf numFmtId="2" fontId="10" fillId="6" borderId="1" xfId="0" applyNumberFormat="1" applyFont="1" applyFill="1" applyBorder="1" applyAlignment="1">
      <alignment horizontal="center" vertical="center"/>
    </xf>
    <xf numFmtId="0" fontId="54" fillId="0" borderId="0" xfId="0" applyFont="1" applyAlignment="1">
      <alignment vertical="center"/>
    </xf>
    <xf numFmtId="0" fontId="6" fillId="0" borderId="1" xfId="0" applyFont="1" applyBorder="1" applyAlignment="1">
      <alignment horizontal="distributed" vertical="center" wrapText="1"/>
    </xf>
    <xf numFmtId="0" fontId="6" fillId="2" borderId="9" xfId="0" applyFont="1" applyFill="1" applyBorder="1" applyAlignment="1">
      <alignment horizontal="distributed" vertical="center"/>
    </xf>
    <xf numFmtId="0" fontId="6" fillId="2" borderId="11" xfId="0" applyFont="1" applyFill="1" applyBorder="1" applyAlignment="1">
      <alignment horizontal="distributed" vertical="center"/>
    </xf>
    <xf numFmtId="0" fontId="6" fillId="2" borderId="1" xfId="0" applyFont="1" applyFill="1" applyBorder="1" applyAlignment="1">
      <alignment horizontal="center" vertical="center"/>
    </xf>
    <xf numFmtId="0" fontId="6" fillId="2" borderId="9" xfId="0" applyFont="1" applyFill="1" applyBorder="1" applyAlignment="1">
      <alignment horizontal="center" vertical="center"/>
    </xf>
    <xf numFmtId="177" fontId="6" fillId="2" borderId="1" xfId="0" applyNumberFormat="1" applyFont="1" applyFill="1" applyBorder="1" applyAlignment="1" applyProtection="1">
      <alignment horizontal="center" vertical="center"/>
      <protection locked="0"/>
    </xf>
    <xf numFmtId="177" fontId="6" fillId="2" borderId="9" xfId="0" applyNumberFormat="1" applyFont="1" applyFill="1" applyBorder="1" applyAlignment="1" applyProtection="1">
      <alignment horizontal="center" vertical="center"/>
      <protection locked="0"/>
    </xf>
    <xf numFmtId="177" fontId="6" fillId="2" borderId="1" xfId="0" applyNumberFormat="1" applyFont="1" applyFill="1" applyBorder="1" applyAlignment="1" applyProtection="1">
      <alignment horizontal="right" vertical="center"/>
      <protection locked="0"/>
    </xf>
    <xf numFmtId="177" fontId="6" fillId="2" borderId="9" xfId="0" applyNumberFormat="1" applyFont="1" applyFill="1" applyBorder="1" applyAlignment="1" applyProtection="1">
      <alignment horizontal="right" vertical="center"/>
      <protection locked="0"/>
    </xf>
    <xf numFmtId="0" fontId="6" fillId="0" borderId="2" xfId="0" applyFont="1" applyBorder="1" applyAlignment="1">
      <alignment horizontal="left" vertical="center"/>
    </xf>
    <xf numFmtId="0" fontId="6" fillId="0" borderId="12" xfId="0" applyFont="1" applyBorder="1" applyAlignment="1">
      <alignment horizontal="left" vertical="center"/>
    </xf>
    <xf numFmtId="0" fontId="6" fillId="2" borderId="9"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0" borderId="9" xfId="0" applyFont="1" applyBorder="1" applyAlignment="1">
      <alignment horizontal="distributed" vertical="center"/>
    </xf>
    <xf numFmtId="0" fontId="6" fillId="0" borderId="11" xfId="0" applyFont="1" applyBorder="1" applyAlignment="1">
      <alignment horizontal="distributed" vertical="center"/>
    </xf>
    <xf numFmtId="0" fontId="6" fillId="0" borderId="1" xfId="0" applyFont="1" applyBorder="1" applyAlignment="1">
      <alignment horizontal="distributed" vertical="center"/>
    </xf>
    <xf numFmtId="40" fontId="6" fillId="2" borderId="9" xfId="10" applyNumberFormat="1" applyFont="1" applyFill="1" applyBorder="1" applyAlignment="1" applyProtection="1">
      <alignment horizontal="center" vertical="center"/>
      <protection locked="0"/>
    </xf>
    <xf numFmtId="40" fontId="6" fillId="2" borderId="10" xfId="10" applyNumberFormat="1" applyFont="1" applyFill="1" applyBorder="1" applyAlignment="1" applyProtection="1">
      <alignment horizontal="center" vertical="center"/>
      <protection locked="0"/>
    </xf>
    <xf numFmtId="0" fontId="6" fillId="0" borderId="2" xfId="0" applyFont="1" applyBorder="1" applyAlignment="1">
      <alignment horizontal="distributed" vertical="center" wrapText="1"/>
    </xf>
    <xf numFmtId="0" fontId="6" fillId="0" borderId="3" xfId="0" applyFont="1" applyBorder="1" applyAlignment="1">
      <alignment horizontal="distributed" vertical="center" wrapText="1"/>
    </xf>
    <xf numFmtId="0" fontId="6" fillId="0" borderId="4" xfId="0" applyFont="1" applyBorder="1" applyAlignment="1">
      <alignment horizontal="distributed" vertical="center" wrapText="1"/>
    </xf>
    <xf numFmtId="0" fontId="6" fillId="0" borderId="5" xfId="0" applyFont="1" applyBorder="1" applyAlignment="1">
      <alignment horizontal="distributed" vertical="center" wrapText="1"/>
    </xf>
    <xf numFmtId="0" fontId="6" fillId="0" borderId="6" xfId="0" applyFont="1" applyBorder="1" applyAlignment="1">
      <alignment horizontal="distributed" vertical="center" wrapText="1"/>
    </xf>
    <xf numFmtId="0" fontId="6" fillId="0" borderId="7" xfId="0" applyFont="1" applyBorder="1" applyAlignment="1">
      <alignment horizontal="distributed" vertical="center" wrapText="1"/>
    </xf>
    <xf numFmtId="0" fontId="6" fillId="0" borderId="10" xfId="0" applyFont="1" applyBorder="1" applyAlignment="1">
      <alignment horizontal="distributed" vertical="center"/>
    </xf>
    <xf numFmtId="0" fontId="6" fillId="0" borderId="9" xfId="0" applyFont="1" applyBorder="1" applyAlignment="1">
      <alignment horizontal="distributed" vertical="center" wrapText="1"/>
    </xf>
    <xf numFmtId="0" fontId="6" fillId="0" borderId="11" xfId="0" applyFont="1" applyBorder="1" applyAlignment="1">
      <alignment horizontal="distributed"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distributed" vertical="distributed"/>
    </xf>
    <xf numFmtId="0" fontId="6" fillId="0" borderId="11" xfId="0" applyFont="1" applyBorder="1" applyAlignment="1">
      <alignment horizontal="distributed" vertical="distributed"/>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44" fillId="13" borderId="23" xfId="0" applyFont="1" applyFill="1" applyBorder="1" applyAlignment="1">
      <alignment horizontal="center" vertical="center"/>
    </xf>
    <xf numFmtId="0" fontId="44" fillId="13" borderId="24" xfId="0" applyFont="1" applyFill="1" applyBorder="1" applyAlignment="1">
      <alignment horizontal="center" vertical="center"/>
    </xf>
    <xf numFmtId="0" fontId="44" fillId="13" borderId="25" xfId="0" applyFont="1" applyFill="1" applyBorder="1" applyAlignment="1">
      <alignment horizontal="center" vertical="center"/>
    </xf>
    <xf numFmtId="0" fontId="10" fillId="6" borderId="9" xfId="0" applyFont="1" applyFill="1" applyBorder="1" applyAlignment="1">
      <alignment horizontal="left" vertical="center"/>
    </xf>
    <xf numFmtId="0" fontId="10" fillId="6" borderId="11" xfId="0" applyFont="1" applyFill="1" applyBorder="1" applyAlignment="1">
      <alignment horizontal="left" vertical="center"/>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10" fillId="0" borderId="0" xfId="0" applyFont="1" applyAlignment="1">
      <alignment horizontal="left" vertical="center"/>
    </xf>
    <xf numFmtId="0" fontId="6" fillId="0" borderId="0" xfId="0" applyFont="1" applyAlignment="1">
      <alignment horizontal="left" vertical="center"/>
    </xf>
    <xf numFmtId="177" fontId="6" fillId="0" borderId="0" xfId="0" applyNumberFormat="1" applyFont="1" applyAlignment="1">
      <alignment horizontal="center" vertical="center"/>
    </xf>
    <xf numFmtId="0" fontId="10" fillId="0" borderId="28" xfId="0" applyFont="1" applyBorder="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10" fillId="0" borderId="1" xfId="0" applyFont="1" applyBorder="1" applyAlignment="1">
      <alignment horizontal="center" vertical="center" wrapText="1"/>
    </xf>
    <xf numFmtId="0" fontId="6" fillId="0" borderId="1" xfId="0" applyFont="1" applyBorder="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6"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1" xfId="0" applyFont="1" applyBorder="1" applyAlignment="1">
      <alignment horizontal="center" vertical="center"/>
    </xf>
    <xf numFmtId="0" fontId="47"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xf>
    <xf numFmtId="0" fontId="6" fillId="0" borderId="9" xfId="0" applyFont="1" applyBorder="1" applyAlignment="1">
      <alignment horizontal="left" vertical="center"/>
    </xf>
    <xf numFmtId="177" fontId="6" fillId="2" borderId="117" xfId="0" applyNumberFormat="1" applyFont="1" applyFill="1" applyBorder="1" applyAlignment="1">
      <alignment horizontal="center" vertical="center"/>
    </xf>
    <xf numFmtId="177" fontId="6" fillId="2" borderId="80" xfId="0" applyNumberFormat="1" applyFont="1" applyFill="1" applyBorder="1" applyAlignment="1">
      <alignment horizontal="center" vertical="center"/>
    </xf>
    <xf numFmtId="177" fontId="6" fillId="2" borderId="56" xfId="0" applyNumberFormat="1" applyFont="1" applyFill="1" applyBorder="1" applyAlignment="1">
      <alignment horizontal="center" vertical="center"/>
    </xf>
    <xf numFmtId="177" fontId="6" fillId="2" borderId="41" xfId="0" applyNumberFormat="1" applyFont="1" applyFill="1" applyBorder="1" applyAlignment="1">
      <alignment horizontal="center" vertical="center"/>
    </xf>
    <xf numFmtId="177" fontId="6" fillId="2" borderId="42" xfId="0" applyNumberFormat="1" applyFont="1" applyFill="1" applyBorder="1" applyAlignment="1">
      <alignment horizontal="center" vertical="center"/>
    </xf>
    <xf numFmtId="177" fontId="6" fillId="2" borderId="58" xfId="0" applyNumberFormat="1" applyFont="1" applyFill="1" applyBorder="1" applyAlignment="1">
      <alignment horizontal="center" vertical="center"/>
    </xf>
    <xf numFmtId="0" fontId="9" fillId="8" borderId="10" xfId="0" applyFont="1" applyFill="1" applyBorder="1" applyAlignment="1">
      <alignment horizontal="center" vertical="center"/>
    </xf>
    <xf numFmtId="0" fontId="9" fillId="8" borderId="11" xfId="0" applyFont="1" applyFill="1" applyBorder="1" applyAlignment="1">
      <alignment horizontal="center" vertical="center"/>
    </xf>
    <xf numFmtId="0" fontId="10" fillId="8" borderId="9" xfId="0" applyFont="1" applyFill="1" applyBorder="1" applyAlignment="1">
      <alignment vertical="center"/>
    </xf>
    <xf numFmtId="0" fontId="10" fillId="8" borderId="10" xfId="0" applyFont="1" applyFill="1" applyBorder="1" applyAlignment="1">
      <alignment vertical="center"/>
    </xf>
    <xf numFmtId="0" fontId="10" fillId="8" borderId="12" xfId="0" applyFont="1" applyFill="1" applyBorder="1" applyAlignment="1">
      <alignment vertical="center"/>
    </xf>
    <xf numFmtId="0" fontId="10" fillId="8" borderId="11" xfId="0" applyFont="1" applyFill="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21" xfId="0" applyFont="1" applyBorder="1" applyAlignment="1">
      <alignment vertical="center"/>
    </xf>
    <xf numFmtId="2" fontId="10" fillId="2" borderId="23" xfId="0" applyNumberFormat="1" applyFont="1" applyFill="1" applyBorder="1" applyAlignment="1" applyProtection="1">
      <alignment horizontal="center" vertical="center"/>
      <protection locked="0"/>
    </xf>
    <xf numFmtId="2" fontId="10" fillId="2" borderId="24" xfId="0" applyNumberFormat="1" applyFont="1" applyFill="1" applyBorder="1" applyAlignment="1" applyProtection="1">
      <alignment horizontal="center" vertical="center"/>
      <protection locked="0"/>
    </xf>
    <xf numFmtId="2" fontId="10" fillId="2" borderId="25" xfId="0" applyNumberFormat="1" applyFont="1" applyFill="1" applyBorder="1" applyAlignment="1" applyProtection="1">
      <alignment horizontal="center" vertical="center"/>
      <protection locked="0"/>
    </xf>
    <xf numFmtId="0" fontId="6" fillId="0" borderId="4"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14"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2" fontId="6" fillId="2" borderId="23" xfId="0" applyNumberFormat="1" applyFont="1" applyFill="1" applyBorder="1" applyAlignment="1" applyProtection="1">
      <alignment horizontal="center" vertical="top"/>
      <protection locked="0"/>
    </xf>
    <xf numFmtId="2" fontId="6" fillId="2" borderId="24" xfId="0" applyNumberFormat="1" applyFont="1" applyFill="1" applyBorder="1" applyAlignment="1" applyProtection="1">
      <alignment horizontal="center" vertical="top"/>
      <protection locked="0"/>
    </xf>
    <xf numFmtId="2" fontId="6" fillId="2" borderId="25" xfId="0" applyNumberFormat="1" applyFont="1" applyFill="1" applyBorder="1" applyAlignment="1" applyProtection="1">
      <alignment horizontal="center" vertical="top"/>
      <protection locked="0"/>
    </xf>
    <xf numFmtId="0" fontId="6" fillId="8" borderId="10" xfId="0" applyFont="1" applyFill="1" applyBorder="1" applyAlignment="1">
      <alignment horizontal="center" vertical="center"/>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40" fontId="6" fillId="2" borderId="23" xfId="10" applyNumberFormat="1" applyFont="1" applyFill="1" applyBorder="1" applyAlignment="1" applyProtection="1">
      <alignment horizontal="center" vertical="center" wrapText="1"/>
      <protection locked="0"/>
    </xf>
    <xf numFmtId="40" fontId="6" fillId="2" borderId="24" xfId="10" applyNumberFormat="1" applyFont="1" applyFill="1" applyBorder="1" applyAlignment="1" applyProtection="1">
      <alignment horizontal="center" vertical="center" wrapText="1"/>
      <protection locked="0"/>
    </xf>
    <xf numFmtId="40" fontId="6" fillId="2" borderId="25" xfId="10" applyNumberFormat="1" applyFont="1" applyFill="1" applyBorder="1" applyAlignment="1" applyProtection="1">
      <alignment horizontal="center" vertical="center" wrapText="1"/>
      <protection locked="0"/>
    </xf>
    <xf numFmtId="0" fontId="20" fillId="0" borderId="9"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8" fillId="0" borderId="11" xfId="0" applyFont="1" applyBorder="1" applyAlignment="1" applyProtection="1">
      <alignment horizontal="center" vertical="center"/>
      <protection locked="0"/>
    </xf>
    <xf numFmtId="0" fontId="10" fillId="2" borderId="23" xfId="0" applyFont="1" applyFill="1" applyBorder="1" applyAlignment="1" applyProtection="1">
      <alignment horizontal="center" vertical="center"/>
      <protection locked="0"/>
    </xf>
    <xf numFmtId="0" fontId="10" fillId="2" borderId="24" xfId="0" applyFont="1" applyFill="1" applyBorder="1" applyAlignment="1" applyProtection="1">
      <alignment horizontal="center" vertical="center"/>
      <protection locked="0"/>
    </xf>
    <xf numFmtId="0" fontId="10" fillId="2" borderId="25" xfId="0" applyFont="1" applyFill="1" applyBorder="1" applyAlignment="1" applyProtection="1">
      <alignment horizontal="center" vertical="center"/>
      <protection locked="0"/>
    </xf>
    <xf numFmtId="0" fontId="6" fillId="0" borderId="100" xfId="0" applyFont="1" applyBorder="1" applyAlignment="1" applyProtection="1">
      <alignment horizontal="left" vertical="center" wrapText="1"/>
      <protection locked="0"/>
    </xf>
    <xf numFmtId="0" fontId="6" fillId="0" borderId="39" xfId="0" applyFont="1" applyBorder="1" applyAlignment="1" applyProtection="1">
      <alignment horizontal="left" vertical="center" wrapText="1"/>
      <protection locked="0"/>
    </xf>
    <xf numFmtId="0" fontId="6" fillId="0" borderId="45" xfId="0" applyFont="1" applyBorder="1" applyAlignment="1" applyProtection="1">
      <alignment horizontal="left" vertical="center" wrapText="1"/>
      <protection locked="0"/>
    </xf>
    <xf numFmtId="0" fontId="6" fillId="0" borderId="99" xfId="0" applyFont="1" applyBorder="1" applyAlignment="1" applyProtection="1">
      <alignment horizontal="left" vertical="center" wrapText="1"/>
      <protection locked="0"/>
    </xf>
    <xf numFmtId="178" fontId="10" fillId="2" borderId="23" xfId="0" applyNumberFormat="1" applyFont="1" applyFill="1" applyBorder="1" applyAlignment="1" applyProtection="1">
      <alignment horizontal="center" vertical="top" wrapText="1"/>
      <protection locked="0"/>
    </xf>
    <xf numFmtId="178" fontId="10" fillId="2" borderId="24" xfId="0" applyNumberFormat="1" applyFont="1" applyFill="1" applyBorder="1" applyAlignment="1" applyProtection="1">
      <alignment horizontal="center" vertical="top" wrapText="1"/>
      <protection locked="0"/>
    </xf>
    <xf numFmtId="178" fontId="10" fillId="2" borderId="25" xfId="0" applyNumberFormat="1" applyFont="1" applyFill="1" applyBorder="1" applyAlignment="1" applyProtection="1">
      <alignment horizontal="center" vertical="top" wrapText="1"/>
      <protection locked="0"/>
    </xf>
    <xf numFmtId="0" fontId="10" fillId="8" borderId="2" xfId="0" applyFont="1" applyFill="1" applyBorder="1" applyAlignment="1">
      <alignment vertical="center"/>
    </xf>
    <xf numFmtId="0" fontId="6" fillId="0" borderId="10" xfId="0" applyFont="1" applyBorder="1" applyAlignment="1">
      <alignment horizontal="left" vertical="center"/>
    </xf>
    <xf numFmtId="40" fontId="6" fillId="2" borderId="41" xfId="10" applyNumberFormat="1" applyFont="1" applyFill="1" applyBorder="1" applyAlignment="1" applyProtection="1">
      <alignment horizontal="center" vertical="top"/>
      <protection locked="0"/>
    </xf>
    <xf numFmtId="40" fontId="6" fillId="2" borderId="42" xfId="10" applyNumberFormat="1" applyFont="1" applyFill="1" applyBorder="1" applyAlignment="1" applyProtection="1">
      <alignment horizontal="center" vertical="top"/>
      <protection locked="0"/>
    </xf>
    <xf numFmtId="40" fontId="6" fillId="2" borderId="58" xfId="10" applyNumberFormat="1" applyFont="1" applyFill="1" applyBorder="1" applyAlignment="1" applyProtection="1">
      <alignment horizontal="center" vertical="top"/>
      <protection locked="0"/>
    </xf>
    <xf numFmtId="40" fontId="6" fillId="2" borderId="23" xfId="10" applyNumberFormat="1" applyFont="1" applyFill="1" applyBorder="1" applyAlignment="1" applyProtection="1">
      <alignment horizontal="center" vertical="top" wrapText="1"/>
      <protection locked="0"/>
    </xf>
    <xf numFmtId="40" fontId="6" fillId="2" borderId="24" xfId="10" applyNumberFormat="1" applyFont="1" applyFill="1" applyBorder="1" applyAlignment="1" applyProtection="1">
      <alignment horizontal="center" vertical="top" wrapText="1"/>
      <protection locked="0"/>
    </xf>
    <xf numFmtId="40" fontId="6" fillId="2" borderId="25" xfId="10" applyNumberFormat="1" applyFont="1" applyFill="1" applyBorder="1" applyAlignment="1" applyProtection="1">
      <alignment horizontal="center" vertical="top" wrapText="1"/>
      <protection locked="0"/>
    </xf>
    <xf numFmtId="0" fontId="5" fillId="0" borderId="9" xfId="0" applyFont="1" applyBorder="1" applyAlignment="1">
      <alignment horizontal="left" wrapText="1"/>
    </xf>
    <xf numFmtId="0" fontId="5" fillId="0" borderId="10" xfId="0" applyFont="1" applyBorder="1" applyAlignment="1">
      <alignment horizontal="left" wrapText="1"/>
    </xf>
    <xf numFmtId="40" fontId="6" fillId="2" borderId="50" xfId="10" applyNumberFormat="1" applyFont="1" applyFill="1" applyBorder="1" applyAlignment="1" applyProtection="1">
      <alignment horizontal="center" vertical="top" wrapText="1"/>
      <protection locked="0"/>
    </xf>
    <xf numFmtId="40" fontId="6" fillId="2" borderId="39" xfId="10" applyNumberFormat="1" applyFont="1" applyFill="1" applyBorder="1" applyAlignment="1" applyProtection="1">
      <alignment horizontal="center" vertical="top" wrapText="1"/>
      <protection locked="0"/>
    </xf>
    <xf numFmtId="40" fontId="6" fillId="2" borderId="40" xfId="10" applyNumberFormat="1" applyFont="1" applyFill="1" applyBorder="1" applyAlignment="1" applyProtection="1">
      <alignment horizontal="center" vertical="top" wrapText="1"/>
      <protection locked="0"/>
    </xf>
    <xf numFmtId="0" fontId="5" fillId="0" borderId="9" xfId="0" applyFont="1" applyBorder="1" applyAlignment="1">
      <alignment horizontal="left" vertical="top"/>
    </xf>
    <xf numFmtId="0" fontId="5" fillId="0" borderId="10" xfId="0" applyFont="1" applyBorder="1" applyAlignment="1">
      <alignment horizontal="left" vertical="top"/>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38" fontId="6" fillId="0" borderId="9" xfId="10" applyFont="1" applyFill="1" applyBorder="1" applyAlignment="1" applyProtection="1">
      <alignment horizontal="center" vertical="top" wrapText="1"/>
    </xf>
    <xf numFmtId="38" fontId="6" fillId="0" borderId="10" xfId="10" applyFont="1" applyFill="1" applyBorder="1" applyAlignment="1" applyProtection="1">
      <alignment horizontal="center" vertical="top" wrapText="1"/>
    </xf>
    <xf numFmtId="38" fontId="6" fillId="0" borderId="11" xfId="10" applyFont="1" applyFill="1" applyBorder="1" applyAlignment="1" applyProtection="1">
      <alignment horizontal="center" vertical="top" wrapText="1"/>
    </xf>
    <xf numFmtId="0" fontId="10" fillId="8" borderId="9" xfId="0" applyFont="1" applyFill="1" applyBorder="1" applyAlignment="1">
      <alignment horizontal="left" vertical="center"/>
    </xf>
    <xf numFmtId="0" fontId="10" fillId="8" borderId="10" xfId="0" applyFont="1" applyFill="1" applyBorder="1" applyAlignment="1">
      <alignment horizontal="left" vertical="center"/>
    </xf>
    <xf numFmtId="0" fontId="10" fillId="8" borderId="11" xfId="0" applyFont="1" applyFill="1" applyBorder="1" applyAlignment="1">
      <alignment horizontal="left" vertical="center"/>
    </xf>
    <xf numFmtId="0" fontId="5" fillId="2" borderId="9" xfId="0" applyFont="1" applyFill="1" applyBorder="1" applyAlignment="1" applyProtection="1">
      <alignment horizontal="left" vertical="top" wrapText="1"/>
      <protection locked="0"/>
    </xf>
    <xf numFmtId="0" fontId="5" fillId="2" borderId="10" xfId="0" applyFont="1" applyFill="1" applyBorder="1" applyAlignment="1" applyProtection="1">
      <alignment horizontal="left" vertical="top" wrapText="1"/>
      <protection locked="0"/>
    </xf>
    <xf numFmtId="0" fontId="5" fillId="2" borderId="11" xfId="0" applyFont="1" applyFill="1" applyBorder="1" applyAlignment="1" applyProtection="1">
      <alignment horizontal="left" vertical="top" wrapText="1"/>
      <protection locked="0"/>
    </xf>
    <xf numFmtId="40" fontId="6" fillId="0" borderId="96" xfId="10" applyNumberFormat="1" applyFont="1" applyFill="1" applyBorder="1" applyAlignment="1" applyProtection="1">
      <alignment horizontal="center" vertical="top" wrapText="1"/>
    </xf>
    <xf numFmtId="40" fontId="6" fillId="0" borderId="24" xfId="10" applyNumberFormat="1" applyFont="1" applyFill="1" applyBorder="1" applyAlignment="1" applyProtection="1">
      <alignment horizontal="center" vertical="top" wrapText="1"/>
    </xf>
    <xf numFmtId="40" fontId="6" fillId="0" borderId="97" xfId="10" applyNumberFormat="1" applyFont="1" applyFill="1" applyBorder="1" applyAlignment="1" applyProtection="1">
      <alignment horizontal="center" vertical="top" wrapText="1"/>
    </xf>
    <xf numFmtId="40" fontId="6" fillId="0" borderId="98" xfId="10" applyNumberFormat="1" applyFont="1" applyFill="1" applyBorder="1" applyAlignment="1" applyProtection="1">
      <alignment horizontal="center" vertical="top" wrapText="1"/>
    </xf>
    <xf numFmtId="40" fontId="6" fillId="0" borderId="45" xfId="10" applyNumberFormat="1" applyFont="1" applyFill="1" applyBorder="1" applyAlignment="1" applyProtection="1">
      <alignment horizontal="center" vertical="top" wrapText="1"/>
    </xf>
    <xf numFmtId="40" fontId="6" fillId="0" borderId="99" xfId="10" applyNumberFormat="1" applyFont="1" applyFill="1" applyBorder="1" applyAlignment="1" applyProtection="1">
      <alignment horizontal="center" vertical="top"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10" fillId="9" borderId="9" xfId="0" applyFont="1" applyFill="1" applyBorder="1" applyAlignment="1">
      <alignment horizontal="left" vertical="center"/>
    </xf>
    <xf numFmtId="0" fontId="10" fillId="9" borderId="10" xfId="0" applyFont="1" applyFill="1" applyBorder="1" applyAlignment="1">
      <alignment horizontal="left" vertical="center"/>
    </xf>
    <xf numFmtId="0" fontId="10" fillId="9" borderId="11" xfId="0" applyFont="1" applyFill="1" applyBorder="1" applyAlignment="1">
      <alignment horizontal="left" vertical="center"/>
    </xf>
    <xf numFmtId="0" fontId="6" fillId="2" borderId="23"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5" xfId="0" applyFont="1" applyFill="1" applyBorder="1" applyAlignment="1">
      <alignment horizontal="center" vertical="center"/>
    </xf>
    <xf numFmtId="40" fontId="6" fillId="2" borderId="50" xfId="10" applyNumberFormat="1" applyFont="1" applyFill="1" applyBorder="1" applyAlignment="1" applyProtection="1">
      <alignment horizontal="center" vertical="center" wrapText="1"/>
      <protection locked="0"/>
    </xf>
    <xf numFmtId="40" fontId="6" fillId="2" borderId="39" xfId="10" applyNumberFormat="1" applyFont="1" applyFill="1" applyBorder="1" applyAlignment="1" applyProtection="1">
      <alignment horizontal="center" vertical="center" wrapText="1"/>
      <protection locked="0"/>
    </xf>
    <xf numFmtId="40" fontId="6" fillId="2" borderId="40" xfId="10" applyNumberFormat="1" applyFont="1" applyFill="1" applyBorder="1" applyAlignment="1" applyProtection="1">
      <alignment horizontal="center" vertical="center" wrapText="1"/>
      <protection locked="0"/>
    </xf>
    <xf numFmtId="38" fontId="6" fillId="0" borderId="9" xfId="10" applyFont="1" applyFill="1" applyBorder="1" applyAlignment="1" applyProtection="1">
      <alignment horizontal="center" vertical="center" wrapText="1"/>
    </xf>
    <xf numFmtId="38" fontId="6" fillId="0" borderId="10" xfId="10" applyFont="1" applyFill="1" applyBorder="1" applyAlignment="1" applyProtection="1">
      <alignment horizontal="center" vertical="center" wrapText="1"/>
    </xf>
    <xf numFmtId="38" fontId="6" fillId="0" borderId="11" xfId="10" applyFont="1" applyFill="1" applyBorder="1" applyAlignment="1" applyProtection="1">
      <alignment horizontal="center" vertical="center" wrapText="1"/>
    </xf>
    <xf numFmtId="0" fontId="5" fillId="0" borderId="9" xfId="0" applyFont="1" applyBorder="1" applyAlignment="1">
      <alignment horizontal="left" vertical="center"/>
    </xf>
    <xf numFmtId="0" fontId="5" fillId="0" borderId="10" xfId="0" applyFont="1" applyBorder="1" applyAlignment="1">
      <alignment horizontal="left" vertical="center"/>
    </xf>
    <xf numFmtId="40" fontId="6" fillId="0" borderId="96" xfId="10" applyNumberFormat="1" applyFont="1" applyFill="1" applyBorder="1" applyAlignment="1" applyProtection="1">
      <alignment horizontal="center" vertical="center" wrapText="1"/>
    </xf>
    <xf numFmtId="40" fontId="6" fillId="0" borderId="24" xfId="10" applyNumberFormat="1" applyFont="1" applyFill="1" applyBorder="1" applyAlignment="1" applyProtection="1">
      <alignment horizontal="center" vertical="center" wrapText="1"/>
    </xf>
    <xf numFmtId="40" fontId="6" fillId="0" borderId="97" xfId="10" applyNumberFormat="1" applyFont="1" applyFill="1" applyBorder="1" applyAlignment="1" applyProtection="1">
      <alignment horizontal="center" vertical="center" wrapText="1"/>
    </xf>
    <xf numFmtId="40" fontId="6" fillId="0" borderId="98" xfId="10" applyNumberFormat="1" applyFont="1" applyFill="1" applyBorder="1" applyAlignment="1" applyProtection="1">
      <alignment horizontal="center" vertical="center" wrapText="1"/>
    </xf>
    <xf numFmtId="40" fontId="6" fillId="0" borderId="45" xfId="10" applyNumberFormat="1" applyFont="1" applyFill="1" applyBorder="1" applyAlignment="1" applyProtection="1">
      <alignment horizontal="center" vertical="center" wrapText="1"/>
    </xf>
    <xf numFmtId="40" fontId="6" fillId="0" borderId="99" xfId="10" applyNumberFormat="1" applyFont="1" applyFill="1" applyBorder="1" applyAlignment="1" applyProtection="1">
      <alignment horizontal="center" vertical="center" wrapText="1"/>
    </xf>
    <xf numFmtId="178" fontId="6" fillId="2" borderId="23" xfId="0" applyNumberFormat="1" applyFont="1" applyFill="1" applyBorder="1" applyAlignment="1" applyProtection="1">
      <alignment horizontal="center" vertical="top"/>
      <protection locked="0"/>
    </xf>
    <xf numFmtId="178" fontId="6" fillId="2" borderId="24" xfId="0" applyNumberFormat="1" applyFont="1" applyFill="1" applyBorder="1" applyAlignment="1" applyProtection="1">
      <alignment horizontal="center" vertical="top"/>
      <protection locked="0"/>
    </xf>
    <xf numFmtId="178" fontId="6" fillId="2" borderId="39" xfId="0" applyNumberFormat="1" applyFont="1" applyFill="1" applyBorder="1" applyAlignment="1" applyProtection="1">
      <alignment horizontal="center" vertical="top"/>
      <protection locked="0"/>
    </xf>
    <xf numFmtId="178" fontId="6" fillId="2" borderId="40" xfId="0" applyNumberFormat="1" applyFont="1" applyFill="1" applyBorder="1" applyAlignment="1" applyProtection="1">
      <alignment horizontal="center" vertical="top"/>
      <protection locked="0"/>
    </xf>
    <xf numFmtId="0" fontId="6" fillId="0" borderId="32" xfId="0" applyFont="1" applyBorder="1" applyAlignment="1">
      <alignment horizontal="left" vertical="center"/>
    </xf>
    <xf numFmtId="0" fontId="6" fillId="0" borderId="14" xfId="0" applyFont="1" applyBorder="1" applyAlignment="1">
      <alignment horizontal="left" vertical="center"/>
    </xf>
    <xf numFmtId="0" fontId="6" fillId="0" borderId="14" xfId="0" applyFont="1" applyBorder="1" applyAlignment="1">
      <alignment horizontal="center"/>
    </xf>
    <xf numFmtId="178" fontId="10" fillId="2" borderId="23" xfId="0" applyNumberFormat="1" applyFont="1" applyFill="1" applyBorder="1" applyAlignment="1" applyProtection="1">
      <alignment horizontal="center" vertical="top"/>
      <protection locked="0"/>
    </xf>
    <xf numFmtId="178" fontId="10" fillId="2" borderId="24" xfId="0" applyNumberFormat="1" applyFont="1" applyFill="1" applyBorder="1" applyAlignment="1" applyProtection="1">
      <alignment horizontal="center" vertical="top"/>
      <protection locked="0"/>
    </xf>
    <xf numFmtId="178" fontId="10" fillId="2" borderId="25" xfId="0" applyNumberFormat="1" applyFont="1" applyFill="1" applyBorder="1" applyAlignment="1" applyProtection="1">
      <alignment horizontal="center" vertical="top"/>
      <protection locked="0"/>
    </xf>
    <xf numFmtId="0" fontId="6" fillId="0" borderId="22" xfId="0" applyFont="1" applyBorder="1" applyAlignment="1">
      <alignment horizontal="left" vertical="center"/>
    </xf>
    <xf numFmtId="0" fontId="6" fillId="0" borderId="10" xfId="0" applyFont="1" applyBorder="1" applyAlignment="1">
      <alignment horizontal="center"/>
    </xf>
    <xf numFmtId="0" fontId="6" fillId="0" borderId="33" xfId="0" applyFont="1" applyBorder="1" applyAlignment="1">
      <alignment horizontal="left" vertical="center"/>
    </xf>
    <xf numFmtId="0" fontId="6" fillId="0" borderId="0" xfId="0" applyFont="1" applyAlignment="1">
      <alignment horizontal="center"/>
    </xf>
    <xf numFmtId="0" fontId="6" fillId="9" borderId="10" xfId="0" applyFont="1" applyFill="1" applyBorder="1" applyAlignment="1">
      <alignment horizontal="center" vertical="center"/>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80" xfId="0" applyFont="1" applyBorder="1" applyAlignment="1" applyProtection="1">
      <alignment horizontal="left" vertical="center" wrapText="1"/>
      <protection locked="0"/>
    </xf>
    <xf numFmtId="0" fontId="6" fillId="0" borderId="81" xfId="0" applyFont="1" applyBorder="1" applyAlignment="1" applyProtection="1">
      <alignment horizontal="left" vertical="center" wrapText="1"/>
      <protection locked="0"/>
    </xf>
    <xf numFmtId="0" fontId="6" fillId="2" borderId="23" xfId="0" applyFont="1" applyFill="1" applyBorder="1" applyAlignment="1" applyProtection="1">
      <alignment horizontal="center" vertical="center"/>
      <protection locked="0"/>
    </xf>
    <xf numFmtId="0" fontId="6" fillId="2" borderId="24" xfId="0" applyFont="1" applyFill="1" applyBorder="1" applyAlignment="1" applyProtection="1">
      <alignment horizontal="center" vertical="center"/>
      <protection locked="0"/>
    </xf>
    <xf numFmtId="0" fontId="6" fillId="2" borderId="25" xfId="0" applyFont="1" applyFill="1" applyBorder="1" applyAlignment="1" applyProtection="1">
      <alignment horizontal="center" vertical="center"/>
      <protection locked="0"/>
    </xf>
    <xf numFmtId="178" fontId="6" fillId="2" borderId="25" xfId="0" applyNumberFormat="1" applyFont="1" applyFill="1" applyBorder="1" applyAlignment="1" applyProtection="1">
      <alignment horizontal="center" vertical="top"/>
      <protection locked="0"/>
    </xf>
    <xf numFmtId="0" fontId="6" fillId="0" borderId="107" xfId="0" applyFont="1" applyBorder="1" applyAlignment="1">
      <alignment horizontal="left" vertical="center"/>
    </xf>
    <xf numFmtId="0" fontId="10" fillId="9" borderId="9" xfId="0" applyFont="1" applyFill="1" applyBorder="1" applyAlignment="1">
      <alignment vertical="center"/>
    </xf>
    <xf numFmtId="0" fontId="10" fillId="9" borderId="10" xfId="0" applyFont="1" applyFill="1" applyBorder="1" applyAlignment="1">
      <alignment vertical="center"/>
    </xf>
    <xf numFmtId="0" fontId="10" fillId="9" borderId="12" xfId="0" applyFont="1" applyFill="1" applyBorder="1" applyAlignment="1">
      <alignment vertical="center"/>
    </xf>
    <xf numFmtId="0" fontId="10" fillId="9" borderId="11" xfId="0" applyFont="1" applyFill="1" applyBorder="1" applyAlignment="1">
      <alignment vertical="center"/>
    </xf>
    <xf numFmtId="0" fontId="6" fillId="0" borderId="18" xfId="0" applyFont="1" applyBorder="1" applyAlignment="1" applyProtection="1">
      <alignment horizontal="left" vertical="center" wrapText="1"/>
      <protection locked="0"/>
    </xf>
    <xf numFmtId="0" fontId="6" fillId="0" borderId="26" xfId="0" applyFont="1" applyBorder="1" applyAlignment="1" applyProtection="1">
      <alignment horizontal="left" vertical="center" wrapText="1"/>
      <protection locked="0"/>
    </xf>
    <xf numFmtId="0" fontId="6" fillId="0" borderId="12" xfId="0" applyFont="1" applyBorder="1" applyAlignment="1">
      <alignment horizontal="center"/>
    </xf>
    <xf numFmtId="40" fontId="6" fillId="2" borderId="41" xfId="10" applyNumberFormat="1" applyFont="1" applyFill="1" applyBorder="1" applyAlignment="1" applyProtection="1">
      <alignment horizontal="center" vertical="center"/>
      <protection locked="0"/>
    </xf>
    <xf numFmtId="40" fontId="6" fillId="2" borderId="42" xfId="10" applyNumberFormat="1" applyFont="1" applyFill="1" applyBorder="1" applyAlignment="1" applyProtection="1">
      <alignment horizontal="center" vertical="center"/>
      <protection locked="0"/>
    </xf>
    <xf numFmtId="40" fontId="6" fillId="2" borderId="58" xfId="10" applyNumberFormat="1" applyFont="1" applyFill="1" applyBorder="1" applyAlignment="1" applyProtection="1">
      <alignment horizontal="center" vertical="center"/>
      <protection locked="0"/>
    </xf>
    <xf numFmtId="0" fontId="10" fillId="9" borderId="2" xfId="0" applyFont="1" applyFill="1" applyBorder="1" applyAlignment="1">
      <alignment vertical="center"/>
    </xf>
    <xf numFmtId="0" fontId="6" fillId="0" borderId="62" xfId="0" applyFont="1" applyBorder="1" applyAlignment="1">
      <alignment horizontal="left" vertical="center"/>
    </xf>
    <xf numFmtId="0" fontId="6" fillId="0" borderId="16" xfId="0" applyFont="1" applyBorder="1" applyAlignment="1">
      <alignment horizontal="left" vertical="center"/>
    </xf>
    <xf numFmtId="0" fontId="6" fillId="0" borderId="63" xfId="0" applyFont="1" applyBorder="1" applyAlignment="1">
      <alignment horizontal="left" vertical="center"/>
    </xf>
    <xf numFmtId="40" fontId="18" fillId="2" borderId="23" xfId="10" applyNumberFormat="1" applyFont="1" applyFill="1" applyBorder="1" applyAlignment="1" applyProtection="1">
      <alignment horizontal="center" vertical="top" wrapText="1"/>
      <protection locked="0"/>
    </xf>
    <xf numFmtId="40" fontId="18" fillId="2" borderId="97" xfId="10" applyNumberFormat="1" applyFont="1" applyFill="1" applyBorder="1" applyAlignment="1" applyProtection="1">
      <alignment horizontal="center" vertical="top" wrapText="1"/>
      <protection locked="0"/>
    </xf>
    <xf numFmtId="0" fontId="19" fillId="0" borderId="0" xfId="0" applyFont="1" applyAlignment="1">
      <alignment horizontal="center" vertical="center" wrapText="1"/>
    </xf>
    <xf numFmtId="0" fontId="19" fillId="0" borderId="43"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74" xfId="0" applyFont="1" applyBorder="1" applyAlignment="1">
      <alignment horizontal="center" vertical="center" wrapText="1"/>
    </xf>
    <xf numFmtId="0" fontId="6" fillId="0" borderId="64" xfId="0" applyFont="1" applyBorder="1" applyAlignment="1">
      <alignment horizontal="left" vertical="center"/>
    </xf>
    <xf numFmtId="0" fontId="6" fillId="0" borderId="29" xfId="0" applyFont="1" applyBorder="1" applyAlignment="1">
      <alignment horizontal="left" vertical="center"/>
    </xf>
    <xf numFmtId="0" fontId="6" fillId="0" borderId="46" xfId="0" applyFont="1" applyBorder="1" applyAlignment="1">
      <alignment horizontal="left" vertical="center"/>
    </xf>
    <xf numFmtId="40" fontId="6" fillId="2" borderId="89" xfId="10" applyNumberFormat="1" applyFont="1" applyFill="1" applyBorder="1" applyAlignment="1" applyProtection="1">
      <alignment horizontal="center" vertical="top" wrapText="1"/>
      <protection locked="0"/>
    </xf>
    <xf numFmtId="40" fontId="6" fillId="2" borderId="75" xfId="10" applyNumberFormat="1" applyFont="1" applyFill="1" applyBorder="1" applyAlignment="1" applyProtection="1">
      <alignment horizontal="center" vertical="top" wrapText="1"/>
      <protection locked="0"/>
    </xf>
    <xf numFmtId="40" fontId="6" fillId="2" borderId="44" xfId="10" applyNumberFormat="1" applyFont="1" applyFill="1" applyBorder="1" applyAlignment="1" applyProtection="1">
      <alignment horizontal="center" vertical="top" wrapText="1"/>
      <protection locked="0"/>
    </xf>
    <xf numFmtId="40" fontId="6" fillId="2" borderId="45" xfId="10" applyNumberFormat="1" applyFont="1" applyFill="1" applyBorder="1" applyAlignment="1" applyProtection="1">
      <alignment horizontal="center" vertical="top" wrapText="1"/>
      <protection locked="0"/>
    </xf>
    <xf numFmtId="40" fontId="6" fillId="2" borderId="92" xfId="10" applyNumberFormat="1" applyFont="1" applyFill="1" applyBorder="1" applyAlignment="1" applyProtection="1">
      <alignment horizontal="center" vertical="top" wrapText="1"/>
      <protection locked="0"/>
    </xf>
    <xf numFmtId="0" fontId="19" fillId="0" borderId="62" xfId="0" applyFont="1" applyBorder="1" applyAlignment="1">
      <alignment horizontal="center" vertical="center" wrapText="1"/>
    </xf>
    <xf numFmtId="0" fontId="19" fillId="0" borderId="16" xfId="0" applyFont="1" applyBorder="1" applyAlignment="1">
      <alignment horizontal="center" vertical="center" wrapText="1"/>
    </xf>
    <xf numFmtId="0" fontId="24" fillId="0" borderId="71" xfId="0" applyFont="1" applyBorder="1" applyAlignment="1">
      <alignment horizontal="center" vertical="center" wrapText="1"/>
    </xf>
    <xf numFmtId="0" fontId="24" fillId="0" borderId="72" xfId="0" applyFont="1" applyBorder="1" applyAlignment="1">
      <alignment horizontal="center" vertical="center" wrapText="1"/>
    </xf>
    <xf numFmtId="0" fontId="24" fillId="0" borderId="73" xfId="0" applyFont="1" applyBorder="1" applyAlignment="1">
      <alignment horizontal="center" vertical="center" wrapText="1"/>
    </xf>
    <xf numFmtId="0" fontId="24" fillId="0" borderId="74"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67" xfId="0" applyFont="1" applyBorder="1" applyAlignment="1">
      <alignment horizontal="center" vertical="center" wrapText="1"/>
    </xf>
    <xf numFmtId="0" fontId="19" fillId="0" borderId="73" xfId="0" applyFont="1" applyBorder="1" applyAlignment="1">
      <alignment horizontal="center" vertical="center" wrapText="1"/>
    </xf>
    <xf numFmtId="0" fontId="10" fillId="0" borderId="78" xfId="0" applyFont="1" applyBorder="1" applyAlignment="1">
      <alignment horizontal="left" vertical="center"/>
    </xf>
    <xf numFmtId="0" fontId="10" fillId="0" borderId="12" xfId="0" applyFont="1" applyBorder="1" applyAlignment="1">
      <alignment horizontal="left" vertical="center"/>
    </xf>
    <xf numFmtId="0" fontId="10" fillId="0" borderId="79" xfId="0" applyFont="1" applyBorder="1" applyAlignment="1">
      <alignment horizontal="left" vertical="center"/>
    </xf>
    <xf numFmtId="0" fontId="10" fillId="0" borderId="70" xfId="0" applyFont="1" applyBorder="1" applyAlignment="1">
      <alignment horizontal="left" vertical="center"/>
    </xf>
    <xf numFmtId="0" fontId="10" fillId="0" borderId="43" xfId="0" applyFont="1" applyBorder="1" applyAlignment="1">
      <alignment horizontal="left" vertical="center"/>
    </xf>
    <xf numFmtId="0" fontId="23" fillId="0" borderId="70" xfId="0" applyFont="1" applyBorder="1" applyAlignment="1">
      <alignment horizontal="center" vertical="center" wrapText="1"/>
    </xf>
    <xf numFmtId="0" fontId="23" fillId="0" borderId="0" xfId="0" applyFont="1" applyAlignment="1">
      <alignment horizontal="center" vertical="center" wrapText="1"/>
    </xf>
    <xf numFmtId="0" fontId="23" fillId="0" borderId="43" xfId="0" applyFont="1" applyBorder="1" applyAlignment="1">
      <alignment horizontal="center" vertical="center" wrapText="1"/>
    </xf>
    <xf numFmtId="0" fontId="23" fillId="0" borderId="73"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74"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76" xfId="0" applyFont="1" applyBorder="1" applyAlignment="1">
      <alignment horizontal="center" vertical="center" wrapText="1"/>
    </xf>
    <xf numFmtId="0" fontId="6" fillId="2" borderId="0" xfId="0" applyFont="1" applyFill="1" applyAlignment="1">
      <alignment horizontal="center" vertical="center"/>
    </xf>
    <xf numFmtId="0" fontId="6" fillId="0" borderId="0" xfId="0" applyFont="1" applyAlignment="1">
      <alignment horizontal="right" vertical="center"/>
    </xf>
    <xf numFmtId="2" fontId="18" fillId="0" borderId="39" xfId="0" applyNumberFormat="1" applyFont="1" applyBorder="1" applyAlignment="1">
      <alignment horizontal="center" vertical="center"/>
    </xf>
    <xf numFmtId="0" fontId="5" fillId="0" borderId="0" xfId="0" applyFont="1" applyAlignment="1" applyProtection="1">
      <alignment horizontal="right"/>
      <protection locked="0"/>
    </xf>
    <xf numFmtId="38" fontId="6" fillId="0" borderId="59" xfId="10" applyFont="1" applyFill="1" applyBorder="1" applyAlignment="1" applyProtection="1">
      <alignment horizontal="center" vertical="top"/>
    </xf>
    <xf numFmtId="40" fontId="6" fillId="0" borderId="82" xfId="10" applyNumberFormat="1" applyFont="1" applyFill="1" applyBorder="1" applyAlignment="1" applyProtection="1">
      <alignment horizontal="center" vertical="top" wrapText="1"/>
      <protection locked="0"/>
    </xf>
    <xf numFmtId="40" fontId="6" fillId="0" borderId="84" xfId="10" applyNumberFormat="1" applyFont="1" applyFill="1" applyBorder="1" applyAlignment="1" applyProtection="1">
      <alignment horizontal="center" vertical="top" wrapText="1"/>
      <protection locked="0"/>
    </xf>
    <xf numFmtId="40" fontId="6" fillId="0" borderId="83" xfId="10" applyNumberFormat="1" applyFont="1" applyFill="1" applyBorder="1" applyAlignment="1" applyProtection="1">
      <alignment horizontal="center" vertical="top" wrapText="1"/>
      <protection locked="0"/>
    </xf>
    <xf numFmtId="40" fontId="6" fillId="0" borderId="85" xfId="10" applyNumberFormat="1" applyFont="1" applyFill="1" applyBorder="1" applyAlignment="1" applyProtection="1">
      <alignment horizontal="center" vertical="top" wrapText="1"/>
      <protection locked="0"/>
    </xf>
    <xf numFmtId="0" fontId="10" fillId="5" borderId="2" xfId="0" applyFont="1" applyFill="1" applyBorder="1" applyAlignment="1">
      <alignment horizontal="left" vertical="center"/>
    </xf>
    <xf numFmtId="0" fontId="10" fillId="5" borderId="12" xfId="0" applyFont="1" applyFill="1" applyBorder="1" applyAlignment="1">
      <alignment horizontal="left" vertical="center"/>
    </xf>
    <xf numFmtId="0" fontId="10" fillId="5" borderId="15" xfId="0" applyFont="1" applyFill="1" applyBorder="1" applyAlignment="1">
      <alignment horizontal="left" vertical="center"/>
    </xf>
    <xf numFmtId="0" fontId="10" fillId="5" borderId="20" xfId="0" applyFont="1" applyFill="1" applyBorder="1" applyAlignment="1">
      <alignment horizontal="left" vertical="center"/>
    </xf>
    <xf numFmtId="0" fontId="10" fillId="5" borderId="4" xfId="0" applyFont="1" applyFill="1" applyBorder="1" applyAlignment="1">
      <alignment horizontal="left" vertical="center"/>
    </xf>
    <xf numFmtId="0" fontId="10" fillId="5" borderId="0" xfId="0" applyFont="1" applyFill="1" applyAlignment="1">
      <alignment horizontal="left" vertical="center"/>
    </xf>
    <xf numFmtId="0" fontId="10" fillId="5" borderId="17" xfId="0" applyFont="1" applyFill="1" applyBorder="1" applyAlignment="1">
      <alignment horizontal="left" vertical="center"/>
    </xf>
    <xf numFmtId="0" fontId="10" fillId="5" borderId="19" xfId="0" applyFont="1" applyFill="1" applyBorder="1" applyAlignment="1">
      <alignment horizontal="left" vertical="center"/>
    </xf>
    <xf numFmtId="2" fontId="18" fillId="0" borderId="33" xfId="0" applyNumberFormat="1" applyFont="1" applyBorder="1" applyAlignment="1">
      <alignment horizontal="center" vertical="center"/>
    </xf>
    <xf numFmtId="2" fontId="18" fillId="0" borderId="0" xfId="0" applyNumberFormat="1" applyFont="1" applyAlignment="1">
      <alignment horizontal="center" vertical="center"/>
    </xf>
    <xf numFmtId="0" fontId="10" fillId="0" borderId="67" xfId="0" applyFont="1" applyBorder="1" applyAlignment="1">
      <alignment horizontal="left" vertical="center"/>
    </xf>
    <xf numFmtId="0" fontId="23" fillId="0" borderId="71" xfId="0" applyFont="1" applyBorder="1" applyAlignment="1">
      <alignment horizontal="center" vertical="center" wrapText="1"/>
    </xf>
    <xf numFmtId="0" fontId="23" fillId="0" borderId="67" xfId="0" applyFont="1" applyBorder="1" applyAlignment="1">
      <alignment horizontal="center" vertical="center" wrapText="1"/>
    </xf>
    <xf numFmtId="0" fontId="6" fillId="0" borderId="65" xfId="0" applyFont="1" applyBorder="1" applyAlignment="1">
      <alignment horizontal="left" vertical="center" wrapText="1"/>
    </xf>
    <xf numFmtId="0" fontId="6" fillId="0" borderId="17" xfId="0" applyFont="1" applyBorder="1" applyAlignment="1">
      <alignment horizontal="left" vertical="center" wrapText="1"/>
    </xf>
    <xf numFmtId="0" fontId="6" fillId="0" borderId="66" xfId="0" applyFont="1" applyBorder="1" applyAlignment="1">
      <alignment horizontal="left" vertical="center" wrapText="1"/>
    </xf>
    <xf numFmtId="0" fontId="10" fillId="0" borderId="2" xfId="0" applyFont="1" applyBorder="1" applyAlignment="1">
      <alignment vertical="center"/>
    </xf>
    <xf numFmtId="0" fontId="10" fillId="0" borderId="12" xfId="0" applyFont="1" applyBorder="1" applyAlignment="1">
      <alignment vertical="center"/>
    </xf>
    <xf numFmtId="0" fontId="10" fillId="0" borderId="3" xfId="0" applyFont="1" applyBorder="1" applyAlignment="1">
      <alignment vertical="center"/>
    </xf>
    <xf numFmtId="40" fontId="6" fillId="2" borderId="41" xfId="10" applyNumberFormat="1" applyFont="1" applyFill="1" applyBorder="1" applyAlignment="1" applyProtection="1">
      <alignment horizontal="center" vertical="top" wrapText="1"/>
      <protection locked="0"/>
    </xf>
    <xf numFmtId="40" fontId="6" fillId="2" borderId="42" xfId="10" applyNumberFormat="1" applyFont="1" applyFill="1" applyBorder="1" applyAlignment="1" applyProtection="1">
      <alignment horizontal="center" vertical="top" wrapText="1"/>
      <protection locked="0"/>
    </xf>
    <xf numFmtId="40" fontId="6" fillId="2" borderId="58" xfId="10" applyNumberFormat="1" applyFont="1" applyFill="1" applyBorder="1" applyAlignment="1" applyProtection="1">
      <alignment horizontal="center" vertical="top" wrapText="1"/>
      <protection locked="0"/>
    </xf>
    <xf numFmtId="40" fontId="6" fillId="0" borderId="80" xfId="10" applyNumberFormat="1" applyFont="1" applyFill="1" applyBorder="1" applyAlignment="1" applyProtection="1">
      <alignment horizontal="center" vertical="top"/>
    </xf>
    <xf numFmtId="40" fontId="6" fillId="0" borderId="54" xfId="10" applyNumberFormat="1" applyFont="1" applyFill="1" applyBorder="1" applyAlignment="1" applyProtection="1">
      <alignment horizontal="center" vertical="top"/>
      <protection locked="0"/>
    </xf>
    <xf numFmtId="38" fontId="6" fillId="0" borderId="57" xfId="10" applyFont="1" applyFill="1" applyBorder="1" applyAlignment="1" applyProtection="1">
      <alignment horizontal="center" vertical="top" wrapText="1"/>
    </xf>
    <xf numFmtId="0" fontId="6" fillId="0" borderId="27" xfId="0" applyFont="1" applyBorder="1" applyAlignment="1">
      <alignment horizontal="left" vertical="center"/>
    </xf>
    <xf numFmtId="0" fontId="18" fillId="0" borderId="4" xfId="0" applyFont="1" applyBorder="1" applyAlignment="1">
      <alignment horizontal="left" vertical="center"/>
    </xf>
    <xf numFmtId="0" fontId="18" fillId="0" borderId="0" xfId="0" applyFont="1" applyAlignment="1">
      <alignment horizontal="left" vertical="center"/>
    </xf>
    <xf numFmtId="0" fontId="6" fillId="0" borderId="71" xfId="0" applyFont="1" applyBorder="1" applyAlignment="1">
      <alignment horizontal="left" vertical="center"/>
    </xf>
    <xf numFmtId="0" fontId="6" fillId="0" borderId="67" xfId="0" applyFont="1" applyBorder="1" applyAlignment="1">
      <alignment horizontal="left" vertical="center"/>
    </xf>
    <xf numFmtId="0" fontId="23" fillId="0" borderId="71" xfId="0" applyFont="1" applyBorder="1" applyAlignment="1">
      <alignment horizontal="center" vertical="center"/>
    </xf>
    <xf numFmtId="0" fontId="23" fillId="0" borderId="67" xfId="0" applyFont="1" applyBorder="1" applyAlignment="1">
      <alignment horizontal="center" vertical="center"/>
    </xf>
    <xf numFmtId="0" fontId="23" fillId="0" borderId="72" xfId="0" applyFont="1" applyBorder="1" applyAlignment="1">
      <alignment horizontal="center" vertical="center"/>
    </xf>
    <xf numFmtId="0" fontId="23" fillId="0" borderId="73" xfId="0" applyFont="1" applyBorder="1" applyAlignment="1">
      <alignment horizontal="center" vertical="center"/>
    </xf>
    <xf numFmtId="0" fontId="23" fillId="0" borderId="36" xfId="0" applyFont="1" applyBorder="1" applyAlignment="1">
      <alignment horizontal="center" vertical="center"/>
    </xf>
    <xf numFmtId="0" fontId="23" fillId="0" borderId="74" xfId="0" applyFont="1" applyBorder="1" applyAlignment="1">
      <alignment horizontal="center" vertical="center"/>
    </xf>
    <xf numFmtId="2" fontId="18" fillId="2" borderId="23" xfId="0" applyNumberFormat="1" applyFont="1" applyFill="1" applyBorder="1" applyAlignment="1" applyProtection="1">
      <alignment horizontal="center" vertical="center"/>
      <protection locked="0"/>
    </xf>
    <xf numFmtId="2" fontId="18" fillId="2" borderId="24" xfId="0" applyNumberFormat="1" applyFont="1" applyFill="1" applyBorder="1" applyAlignment="1" applyProtection="1">
      <alignment horizontal="center" vertical="center"/>
      <protection locked="0"/>
    </xf>
    <xf numFmtId="2" fontId="18" fillId="2" borderId="25" xfId="0" applyNumberFormat="1" applyFont="1" applyFill="1" applyBorder="1" applyAlignment="1" applyProtection="1">
      <alignment horizontal="center" vertical="center"/>
      <protection locked="0"/>
    </xf>
    <xf numFmtId="2" fontId="18" fillId="2" borderId="35" xfId="0" applyNumberFormat="1" applyFont="1" applyFill="1" applyBorder="1" applyAlignment="1" applyProtection="1">
      <alignment horizontal="center" vertical="center"/>
      <protection locked="0"/>
    </xf>
    <xf numFmtId="2" fontId="18" fillId="2" borderId="36" xfId="0" applyNumberFormat="1" applyFont="1" applyFill="1" applyBorder="1" applyAlignment="1" applyProtection="1">
      <alignment horizontal="center" vertical="center"/>
      <protection locked="0"/>
    </xf>
    <xf numFmtId="2" fontId="18" fillId="2" borderId="37" xfId="0" applyNumberFormat="1" applyFont="1" applyFill="1" applyBorder="1" applyAlignment="1" applyProtection="1">
      <alignment horizontal="center" vertical="center"/>
      <protection locked="0"/>
    </xf>
    <xf numFmtId="0" fontId="23" fillId="0" borderId="90" xfId="0" applyFont="1" applyBorder="1" applyAlignment="1">
      <alignment horizontal="center" vertical="center" wrapText="1"/>
    </xf>
    <xf numFmtId="0" fontId="23" fillId="0" borderId="77" xfId="0" applyFont="1" applyBorder="1" applyAlignment="1">
      <alignment horizontal="center" vertical="center" wrapText="1"/>
    </xf>
    <xf numFmtId="40" fontId="6" fillId="0" borderId="75" xfId="10" applyNumberFormat="1" applyFont="1" applyFill="1" applyBorder="1" applyAlignment="1" applyProtection="1">
      <alignment horizontal="center" vertical="top" wrapText="1"/>
      <protection locked="0"/>
    </xf>
    <xf numFmtId="40" fontId="6" fillId="0" borderId="24" xfId="10" applyNumberFormat="1" applyFont="1" applyFill="1" applyBorder="1" applyAlignment="1" applyProtection="1">
      <alignment horizontal="center" vertical="top" wrapText="1"/>
      <protection locked="0"/>
    </xf>
    <xf numFmtId="40" fontId="6" fillId="0" borderId="25" xfId="10" applyNumberFormat="1" applyFont="1" applyFill="1" applyBorder="1" applyAlignment="1" applyProtection="1">
      <alignment horizontal="center" vertical="top" wrapText="1"/>
      <protection locked="0"/>
    </xf>
    <xf numFmtId="40" fontId="6" fillId="0" borderId="87" xfId="10" applyNumberFormat="1" applyFont="1" applyFill="1" applyBorder="1" applyAlignment="1" applyProtection="1">
      <alignment horizontal="center" vertical="top" wrapText="1"/>
      <protection locked="0"/>
    </xf>
    <xf numFmtId="40" fontId="6" fillId="0" borderId="86" xfId="10" applyNumberFormat="1" applyFont="1" applyFill="1" applyBorder="1" applyAlignment="1" applyProtection="1">
      <alignment horizontal="center" vertical="top" wrapText="1"/>
      <protection locked="0"/>
    </xf>
    <xf numFmtId="0" fontId="23" fillId="0" borderId="72" xfId="0" applyFont="1" applyBorder="1" applyAlignment="1">
      <alignment horizontal="center" vertical="center" wrapText="1"/>
    </xf>
    <xf numFmtId="40" fontId="6" fillId="0" borderId="57" xfId="10" applyNumberFormat="1" applyFont="1" applyFill="1" applyBorder="1" applyAlignment="1" applyProtection="1">
      <alignment horizontal="center" vertical="top"/>
    </xf>
    <xf numFmtId="40" fontId="6" fillId="0" borderId="54" xfId="10" applyNumberFormat="1" applyFont="1" applyFill="1" applyBorder="1" applyAlignment="1" applyProtection="1">
      <alignment horizontal="center" vertical="top"/>
    </xf>
    <xf numFmtId="38" fontId="6" fillId="0" borderId="54" xfId="10" applyFont="1" applyFill="1" applyBorder="1" applyAlignment="1" applyProtection="1">
      <alignment horizontal="center" vertical="top"/>
    </xf>
    <xf numFmtId="0" fontId="6" fillId="0" borderId="91" xfId="0" applyFont="1" applyBorder="1" applyAlignment="1">
      <alignment horizontal="left" vertical="center"/>
    </xf>
    <xf numFmtId="38" fontId="6" fillId="0" borderId="18" xfId="10" applyFont="1" applyFill="1" applyBorder="1" applyAlignment="1" applyProtection="1">
      <alignment horizontal="center" vertical="top" wrapText="1"/>
    </xf>
    <xf numFmtId="40" fontId="6" fillId="0" borderId="88" xfId="10" applyNumberFormat="1" applyFont="1" applyFill="1" applyBorder="1" applyAlignment="1" applyProtection="1">
      <alignment horizontal="center" vertical="top" wrapText="1"/>
      <protection locked="0"/>
    </xf>
    <xf numFmtId="0" fontId="24" fillId="0" borderId="62"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93" xfId="0" applyFont="1" applyBorder="1" applyAlignment="1">
      <alignment horizontal="center" vertical="center" wrapText="1"/>
    </xf>
    <xf numFmtId="0" fontId="25" fillId="0" borderId="94" xfId="0" applyFont="1" applyBorder="1" applyAlignment="1">
      <alignment horizontal="center" vertical="center" wrapText="1"/>
    </xf>
    <xf numFmtId="0" fontId="25" fillId="0" borderId="95" xfId="0" applyFont="1" applyBorder="1" applyAlignment="1">
      <alignment horizontal="center" vertical="center" wrapText="1"/>
    </xf>
    <xf numFmtId="0" fontId="19" fillId="0" borderId="93" xfId="0" applyFont="1" applyBorder="1" applyAlignment="1">
      <alignment horizontal="center" vertical="center" wrapText="1"/>
    </xf>
    <xf numFmtId="0" fontId="24" fillId="0" borderId="70"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38" fontId="18" fillId="0" borderId="32" xfId="10" applyFont="1" applyFill="1" applyBorder="1" applyAlignment="1" applyProtection="1">
      <alignment horizontal="left" vertical="center" wrapText="1"/>
      <protection locked="0"/>
    </xf>
    <xf numFmtId="38" fontId="18" fillId="0" borderId="14" xfId="10" applyFont="1" applyFill="1" applyBorder="1" applyAlignment="1" applyProtection="1">
      <alignment horizontal="left" vertical="center" wrapText="1"/>
      <protection locked="0"/>
    </xf>
    <xf numFmtId="38" fontId="18" fillId="0" borderId="7" xfId="10" applyFont="1" applyFill="1" applyBorder="1" applyAlignment="1" applyProtection="1">
      <alignment horizontal="left" vertical="center" wrapText="1"/>
      <protection locked="0"/>
    </xf>
    <xf numFmtId="0" fontId="24" fillId="0" borderId="36" xfId="0" applyFont="1" applyBorder="1" applyAlignment="1">
      <alignment horizontal="center" vertical="center" wrapText="1"/>
    </xf>
    <xf numFmtId="40" fontId="18" fillId="2" borderId="24" xfId="10" applyNumberFormat="1" applyFont="1" applyFill="1" applyBorder="1" applyAlignment="1" applyProtection="1">
      <alignment horizontal="center" vertical="top" wrapText="1"/>
      <protection locked="0"/>
    </xf>
    <xf numFmtId="40" fontId="18" fillId="2" borderId="25" xfId="10" applyNumberFormat="1" applyFont="1" applyFill="1" applyBorder="1" applyAlignment="1" applyProtection="1">
      <alignment horizontal="center" vertical="top" wrapText="1"/>
      <protection locked="0"/>
    </xf>
    <xf numFmtId="40" fontId="18" fillId="2" borderId="89" xfId="10" applyNumberFormat="1" applyFont="1" applyFill="1" applyBorder="1" applyAlignment="1" applyProtection="1">
      <alignment horizontal="center" vertical="top" wrapText="1"/>
      <protection locked="0"/>
    </xf>
    <xf numFmtId="0" fontId="6" fillId="0" borderId="31" xfId="0" applyFont="1" applyBorder="1" applyAlignment="1">
      <alignment horizontal="left" vertical="center"/>
    </xf>
    <xf numFmtId="38" fontId="18" fillId="2" borderId="23" xfId="10" applyFont="1" applyFill="1" applyBorder="1" applyAlignment="1" applyProtection="1">
      <alignment horizontal="center" vertical="center" wrapText="1"/>
      <protection locked="0"/>
    </xf>
    <xf numFmtId="38" fontId="18" fillId="2" borderId="24" xfId="10" applyFont="1" applyFill="1" applyBorder="1" applyAlignment="1" applyProtection="1">
      <alignment horizontal="center" vertical="center" wrapText="1"/>
      <protection locked="0"/>
    </xf>
    <xf numFmtId="38" fontId="18" fillId="2" borderId="25" xfId="10" applyFont="1" applyFill="1" applyBorder="1" applyAlignment="1" applyProtection="1">
      <alignment horizontal="center" vertical="center" wrapText="1"/>
      <protection locked="0"/>
    </xf>
    <xf numFmtId="38" fontId="6" fillId="2" borderId="23" xfId="10" applyFont="1" applyFill="1" applyBorder="1" applyAlignment="1" applyProtection="1">
      <alignment horizontal="center" vertical="top" wrapText="1"/>
      <protection locked="0"/>
    </xf>
    <xf numFmtId="38" fontId="6" fillId="2" borderId="24" xfId="10" applyFont="1" applyFill="1" applyBorder="1" applyAlignment="1" applyProtection="1">
      <alignment horizontal="center" vertical="top" wrapText="1"/>
      <protection locked="0"/>
    </xf>
    <xf numFmtId="38" fontId="6" fillId="2" borderId="25" xfId="10" applyFont="1" applyFill="1" applyBorder="1" applyAlignment="1" applyProtection="1">
      <alignment horizontal="center" vertical="top" wrapText="1"/>
      <protection locked="0"/>
    </xf>
    <xf numFmtId="40" fontId="6" fillId="0" borderId="104" xfId="10" applyNumberFormat="1" applyFont="1" applyFill="1" applyBorder="1" applyAlignment="1" applyProtection="1">
      <alignment horizontal="center" vertical="top" wrapText="1"/>
    </xf>
    <xf numFmtId="40" fontId="6" fillId="0" borderId="105" xfId="10" applyNumberFormat="1" applyFont="1" applyFill="1" applyBorder="1" applyAlignment="1" applyProtection="1">
      <alignment horizontal="center" vertical="top" wrapText="1"/>
    </xf>
    <xf numFmtId="40" fontId="6" fillId="0" borderId="106" xfId="10" applyNumberFormat="1" applyFont="1" applyFill="1" applyBorder="1" applyAlignment="1" applyProtection="1">
      <alignment horizontal="center" vertical="top" wrapText="1"/>
    </xf>
    <xf numFmtId="40" fontId="6" fillId="0" borderId="101" xfId="10" applyNumberFormat="1" applyFont="1" applyFill="1" applyBorder="1" applyAlignment="1" applyProtection="1">
      <alignment horizontal="center" vertical="top" wrapText="1"/>
    </xf>
    <xf numFmtId="40" fontId="6" fillId="0" borderId="102" xfId="10" applyNumberFormat="1" applyFont="1" applyFill="1" applyBorder="1" applyAlignment="1" applyProtection="1">
      <alignment horizontal="center" vertical="top" wrapText="1"/>
    </xf>
    <xf numFmtId="40" fontId="6" fillId="0" borderId="103" xfId="10" applyNumberFormat="1" applyFont="1" applyFill="1" applyBorder="1" applyAlignment="1" applyProtection="1">
      <alignment horizontal="center" vertical="top" wrapText="1"/>
    </xf>
    <xf numFmtId="0" fontId="5" fillId="0" borderId="16" xfId="0" applyFont="1" applyBorder="1" applyAlignment="1">
      <alignment horizontal="left" vertical="center"/>
    </xf>
    <xf numFmtId="0" fontId="6" fillId="0" borderId="62" xfId="0" applyFont="1" applyBorder="1" applyAlignment="1">
      <alignment horizontal="left" vertical="center" wrapText="1"/>
    </xf>
    <xf numFmtId="0" fontId="6" fillId="0" borderId="16" xfId="0" applyFont="1" applyBorder="1" applyAlignment="1">
      <alignment horizontal="left" vertical="center" wrapText="1"/>
    </xf>
    <xf numFmtId="40" fontId="6" fillId="0" borderId="6" xfId="10" applyNumberFormat="1" applyFont="1" applyFill="1" applyBorder="1" applyAlignment="1" applyProtection="1">
      <alignment horizontal="center" vertical="top" wrapText="1"/>
    </xf>
    <xf numFmtId="40" fontId="6" fillId="0" borderId="14" xfId="10" applyNumberFormat="1" applyFont="1" applyFill="1" applyBorder="1" applyAlignment="1" applyProtection="1">
      <alignment horizontal="center" vertical="top" wrapText="1"/>
    </xf>
    <xf numFmtId="40" fontId="6" fillId="0" borderId="7" xfId="10" applyNumberFormat="1" applyFont="1" applyFill="1" applyBorder="1" applyAlignment="1" applyProtection="1">
      <alignment horizontal="center" vertical="top" wrapText="1"/>
    </xf>
    <xf numFmtId="0" fontId="6" fillId="0" borderId="49" xfId="0" applyFont="1" applyBorder="1" applyAlignment="1">
      <alignment horizontal="center" vertical="center" wrapText="1"/>
    </xf>
    <xf numFmtId="0" fontId="6" fillId="0" borderId="34" xfId="0" applyFont="1" applyBorder="1" applyAlignment="1">
      <alignment horizontal="center" vertical="center"/>
    </xf>
    <xf numFmtId="0" fontId="6" fillId="0" borderId="30" xfId="0" applyFont="1" applyBorder="1" applyAlignment="1">
      <alignment horizontal="center" vertical="center"/>
    </xf>
    <xf numFmtId="0" fontId="10" fillId="0" borderId="50" xfId="0" applyFont="1" applyBorder="1" applyAlignment="1">
      <alignment horizontal="center" vertical="center"/>
    </xf>
    <xf numFmtId="0" fontId="10" fillId="0" borderId="40" xfId="0" applyFont="1" applyBorder="1" applyAlignment="1">
      <alignment horizontal="center" vertical="center"/>
    </xf>
    <xf numFmtId="0" fontId="10" fillId="0" borderId="35" xfId="0" applyFont="1" applyBorder="1" applyAlignment="1">
      <alignment horizontal="center" vertical="center"/>
    </xf>
    <xf numFmtId="0" fontId="10" fillId="0" borderId="37" xfId="0" applyFont="1" applyBorder="1" applyAlignment="1">
      <alignment horizontal="center" vertical="center"/>
    </xf>
    <xf numFmtId="0" fontId="10" fillId="0" borderId="50" xfId="0" applyFont="1" applyBorder="1" applyAlignment="1">
      <alignment horizontal="center" vertical="center" shrinkToFit="1"/>
    </xf>
    <xf numFmtId="0" fontId="10" fillId="0" borderId="40" xfId="0" applyFont="1" applyBorder="1" applyAlignment="1">
      <alignment horizontal="center" vertical="center" shrinkToFit="1"/>
    </xf>
    <xf numFmtId="0" fontId="10" fillId="0" borderId="33" xfId="0" applyFont="1" applyBorder="1" applyAlignment="1">
      <alignment horizontal="center" vertical="center" shrinkToFit="1"/>
    </xf>
    <xf numFmtId="0" fontId="10" fillId="0" borderId="28" xfId="0" applyFont="1" applyBorder="1" applyAlignment="1">
      <alignment horizontal="center" vertical="center" shrinkToFit="1"/>
    </xf>
    <xf numFmtId="0" fontId="10" fillId="0" borderId="35" xfId="0" applyFont="1" applyBorder="1" applyAlignment="1">
      <alignment horizontal="center" vertical="center" shrinkToFit="1"/>
    </xf>
    <xf numFmtId="0" fontId="10" fillId="0" borderId="37" xfId="0" applyFont="1" applyBorder="1" applyAlignment="1">
      <alignment horizontal="center" vertical="center" shrinkToFit="1"/>
    </xf>
    <xf numFmtId="0" fontId="27" fillId="0" borderId="0" xfId="0" applyFont="1" applyAlignment="1">
      <alignment horizontal="left"/>
    </xf>
    <xf numFmtId="0" fontId="27" fillId="0" borderId="36" xfId="0" applyFont="1" applyBorder="1" applyAlignment="1">
      <alignment horizontal="center" shrinkToFit="1"/>
    </xf>
    <xf numFmtId="0" fontId="6" fillId="0" borderId="26" xfId="0" applyFont="1" applyBorder="1" applyAlignment="1">
      <alignment horizontal="left" vertical="center" wrapText="1"/>
    </xf>
    <xf numFmtId="0" fontId="6" fillId="0" borderId="6" xfId="0" applyFont="1" applyBorder="1" applyAlignment="1">
      <alignment horizontal="left" vertical="center" wrapText="1"/>
    </xf>
    <xf numFmtId="0" fontId="6" fillId="0" borderId="13" xfId="0" applyFont="1" applyBorder="1" applyAlignment="1">
      <alignment horizontal="left" vertical="center" wrapText="1"/>
    </xf>
    <xf numFmtId="0" fontId="6" fillId="0" borderId="2" xfId="0" applyFont="1" applyBorder="1" applyAlignment="1">
      <alignment horizontal="left" vertical="center" wrapText="1"/>
    </xf>
    <xf numFmtId="0" fontId="6" fillId="0" borderId="54" xfId="0" applyFont="1" applyBorder="1" applyAlignment="1">
      <alignment horizontal="left" vertical="center" wrapText="1"/>
    </xf>
    <xf numFmtId="0" fontId="6" fillId="0" borderId="55" xfId="0" applyFont="1" applyBorder="1" applyAlignment="1">
      <alignment horizontal="left" vertical="center" wrapText="1"/>
    </xf>
    <xf numFmtId="0" fontId="6" fillId="0" borderId="49" xfId="0" applyFont="1" applyBorder="1" applyAlignment="1">
      <alignment horizontal="center" wrapText="1"/>
    </xf>
    <xf numFmtId="0" fontId="6" fillId="0" borderId="30" xfId="0" applyFont="1" applyBorder="1" applyAlignment="1">
      <alignment horizontal="center" wrapText="1"/>
    </xf>
    <xf numFmtId="0" fontId="6" fillId="0" borderId="36" xfId="0" applyFont="1" applyBorder="1" applyAlignment="1">
      <alignment horizontal="center"/>
    </xf>
    <xf numFmtId="0" fontId="6" fillId="0" borderId="1" xfId="0" applyFont="1" applyBorder="1" applyAlignment="1">
      <alignment vertical="center"/>
    </xf>
    <xf numFmtId="0" fontId="6" fillId="0" borderId="1" xfId="0" applyFont="1" applyBorder="1" applyAlignment="1">
      <alignment horizontal="left" vertical="center" wrapText="1"/>
    </xf>
    <xf numFmtId="0" fontId="6" fillId="2" borderId="38" xfId="0" applyFont="1" applyFill="1" applyBorder="1" applyAlignment="1" applyProtection="1">
      <alignment horizontal="center" vertical="center" wrapText="1"/>
      <protection locked="0"/>
    </xf>
    <xf numFmtId="0" fontId="6" fillId="2" borderId="53" xfId="0" applyFont="1" applyFill="1" applyBorder="1" applyAlignment="1" applyProtection="1">
      <alignment horizontal="center" vertical="center" wrapText="1"/>
      <protection locked="0"/>
    </xf>
    <xf numFmtId="0" fontId="10" fillId="2" borderId="41" xfId="0" applyFont="1" applyFill="1" applyBorder="1" applyAlignment="1" applyProtection="1">
      <alignment horizontal="center" vertical="center"/>
      <protection locked="0"/>
    </xf>
    <xf numFmtId="0" fontId="10" fillId="2" borderId="42" xfId="0" applyFont="1" applyFill="1" applyBorder="1" applyAlignment="1" applyProtection="1">
      <alignment horizontal="center" vertical="center"/>
      <protection locked="0"/>
    </xf>
    <xf numFmtId="0" fontId="10" fillId="2" borderId="56" xfId="0" applyFont="1" applyFill="1" applyBorder="1" applyAlignment="1" applyProtection="1">
      <alignment horizontal="center" vertical="center"/>
      <protection locked="0"/>
    </xf>
    <xf numFmtId="0" fontId="6" fillId="0" borderId="13" xfId="0" applyFont="1" applyBorder="1" applyAlignment="1">
      <alignment horizontal="center" vertical="center" wrapText="1"/>
    </xf>
    <xf numFmtId="0" fontId="6" fillId="0" borderId="26" xfId="0" applyFont="1" applyBorder="1" applyAlignment="1">
      <alignment horizontal="center" vertical="center" wrapText="1"/>
    </xf>
    <xf numFmtId="0" fontId="18" fillId="0" borderId="39" xfId="0" applyFont="1" applyBorder="1" applyAlignment="1">
      <alignment horizontal="center" shrinkToFit="1"/>
    </xf>
    <xf numFmtId="0" fontId="6" fillId="0" borderId="69" xfId="0" applyFont="1" applyBorder="1" applyAlignment="1">
      <alignment horizontal="left" vertical="center" wrapText="1"/>
    </xf>
    <xf numFmtId="0" fontId="6" fillId="0" borderId="68" xfId="0" applyFont="1" applyBorder="1" applyAlignment="1">
      <alignment horizontal="left" vertical="center" wrapText="1"/>
    </xf>
    <xf numFmtId="0" fontId="15" fillId="11" borderId="1" xfId="11" applyFont="1" applyFill="1" applyBorder="1">
      <alignment vertical="center"/>
    </xf>
    <xf numFmtId="49" fontId="15" fillId="0" borderId="1" xfId="11" applyNumberFormat="1" applyFont="1" applyBorder="1" applyAlignment="1" applyProtection="1">
      <alignment horizontal="left" vertical="center"/>
      <protection locked="0"/>
    </xf>
    <xf numFmtId="0" fontId="15" fillId="10" borderId="1" xfId="11" applyFont="1" applyFill="1" applyBorder="1" applyAlignment="1">
      <alignment horizontal="left" vertical="center"/>
    </xf>
    <xf numFmtId="0" fontId="37" fillId="10" borderId="1" xfId="11" applyFont="1" applyFill="1" applyBorder="1">
      <alignment vertical="center"/>
    </xf>
    <xf numFmtId="49" fontId="37" fillId="0" borderId="1" xfId="11" applyNumberFormat="1" applyFont="1" applyBorder="1" applyAlignment="1" applyProtection="1">
      <alignment horizontal="left" vertical="center"/>
      <protection locked="0"/>
    </xf>
    <xf numFmtId="0" fontId="15" fillId="0" borderId="12" xfId="11" applyFont="1" applyBorder="1" applyAlignment="1">
      <alignment horizontal="right" vertical="center"/>
    </xf>
    <xf numFmtId="0" fontId="15" fillId="0" borderId="55" xfId="11" applyFont="1" applyBorder="1">
      <alignment vertical="center"/>
    </xf>
    <xf numFmtId="0" fontId="15" fillId="0" borderId="16" xfId="11" applyFont="1" applyBorder="1">
      <alignment vertical="center"/>
    </xf>
    <xf numFmtId="177" fontId="15" fillId="0" borderId="55" xfId="11" applyNumberFormat="1" applyFont="1" applyBorder="1" applyProtection="1">
      <alignment vertical="center"/>
      <protection locked="0"/>
    </xf>
    <xf numFmtId="177" fontId="15" fillId="0" borderId="16" xfId="11" applyNumberFormat="1" applyFont="1" applyBorder="1" applyProtection="1">
      <alignment vertical="center"/>
      <protection locked="0"/>
    </xf>
    <xf numFmtId="177" fontId="15" fillId="12" borderId="112" xfId="11" applyNumberFormat="1" applyFont="1" applyFill="1" applyBorder="1" applyProtection="1">
      <alignment vertical="center"/>
      <protection hidden="1"/>
    </xf>
    <xf numFmtId="177" fontId="15" fillId="12" borderId="29" xfId="11" applyNumberFormat="1" applyFont="1" applyFill="1" applyBorder="1" applyProtection="1">
      <alignment vertical="center"/>
      <protection hidden="1"/>
    </xf>
    <xf numFmtId="0" fontId="15" fillId="11" borderId="9" xfId="11" applyFont="1" applyFill="1" applyBorder="1">
      <alignment vertical="center"/>
    </xf>
    <xf numFmtId="0" fontId="15" fillId="11" borderId="10" xfId="11" applyFont="1" applyFill="1" applyBorder="1">
      <alignment vertical="center"/>
    </xf>
    <xf numFmtId="0" fontId="15" fillId="11" borderId="11" xfId="11" applyFont="1" applyFill="1" applyBorder="1">
      <alignment vertical="center"/>
    </xf>
    <xf numFmtId="49" fontId="15" fillId="0" borderId="9" xfId="11" applyNumberFormat="1" applyFont="1" applyBorder="1" applyAlignment="1" applyProtection="1">
      <alignment horizontal="left" vertical="center"/>
      <protection locked="0"/>
    </xf>
    <xf numFmtId="49" fontId="15" fillId="0" borderId="10" xfId="11" applyNumberFormat="1" applyFont="1" applyBorder="1" applyAlignment="1" applyProtection="1">
      <alignment horizontal="left" vertical="center"/>
      <protection locked="0"/>
    </xf>
    <xf numFmtId="49" fontId="15" fillId="0" borderId="11" xfId="11" applyNumberFormat="1" applyFont="1" applyBorder="1" applyAlignment="1" applyProtection="1">
      <alignment horizontal="left" vertical="center"/>
      <protection locked="0"/>
    </xf>
    <xf numFmtId="49" fontId="37" fillId="0" borderId="10" xfId="11" applyNumberFormat="1" applyFont="1" applyBorder="1" applyAlignment="1" applyProtection="1">
      <alignment horizontal="left" vertical="center"/>
      <protection locked="0"/>
    </xf>
    <xf numFmtId="49" fontId="37" fillId="0" borderId="11" xfId="11" applyNumberFormat="1" applyFont="1" applyBorder="1" applyAlignment="1" applyProtection="1">
      <alignment horizontal="left" vertical="center"/>
      <protection locked="0"/>
    </xf>
    <xf numFmtId="0" fontId="15" fillId="10" borderId="108" xfId="11" applyFont="1" applyFill="1" applyBorder="1">
      <alignment vertical="center"/>
    </xf>
    <xf numFmtId="0" fontId="15" fillId="10" borderId="54" xfId="11" applyFont="1" applyFill="1" applyBorder="1">
      <alignment vertical="center"/>
    </xf>
    <xf numFmtId="0" fontId="15" fillId="10" borderId="69" xfId="11" applyFont="1" applyFill="1" applyBorder="1">
      <alignment vertical="center"/>
    </xf>
    <xf numFmtId="49" fontId="15" fillId="0" borderId="4" xfId="11" applyNumberFormat="1" applyFont="1" applyBorder="1" applyProtection="1">
      <alignment vertical="center"/>
      <protection locked="0"/>
    </xf>
    <xf numFmtId="49" fontId="15" fillId="0" borderId="0" xfId="11" applyNumberFormat="1" applyFont="1" applyProtection="1">
      <alignment vertical="center"/>
      <protection locked="0"/>
    </xf>
    <xf numFmtId="49" fontId="15" fillId="0" borderId="5" xfId="11" applyNumberFormat="1" applyFont="1" applyBorder="1" applyProtection="1">
      <alignment vertical="center"/>
      <protection locked="0"/>
    </xf>
    <xf numFmtId="49" fontId="15" fillId="0" borderId="6" xfId="11" applyNumberFormat="1" applyFont="1" applyBorder="1" applyProtection="1">
      <alignment vertical="center"/>
      <protection locked="0"/>
    </xf>
    <xf numFmtId="49" fontId="15" fillId="0" borderId="14" xfId="11" applyNumberFormat="1" applyFont="1" applyBorder="1" applyProtection="1">
      <alignment vertical="center"/>
      <protection locked="0"/>
    </xf>
    <xf numFmtId="49" fontId="15" fillId="0" borderId="7" xfId="11" applyNumberFormat="1" applyFont="1" applyBorder="1" applyProtection="1">
      <alignment vertical="center"/>
      <protection locked="0"/>
    </xf>
    <xf numFmtId="0" fontId="15" fillId="10" borderId="109" xfId="11" applyFont="1" applyFill="1" applyBorder="1" applyAlignment="1">
      <alignment vertical="center" shrinkToFit="1"/>
    </xf>
    <xf numFmtId="0" fontId="15" fillId="10" borderId="15" xfId="11" applyFont="1" applyFill="1" applyBorder="1" applyAlignment="1">
      <alignment vertical="center" shrinkToFit="1"/>
    </xf>
    <xf numFmtId="0" fontId="15" fillId="10" borderId="110" xfId="11" applyFont="1" applyFill="1" applyBorder="1" applyAlignment="1">
      <alignment vertical="center" shrinkToFit="1"/>
    </xf>
    <xf numFmtId="0" fontId="15" fillId="0" borderId="109" xfId="11" applyFont="1" applyBorder="1">
      <alignment vertical="center"/>
    </xf>
    <xf numFmtId="0" fontId="15" fillId="0" borderId="15" xfId="11" applyFont="1" applyBorder="1">
      <alignment vertical="center"/>
    </xf>
    <xf numFmtId="0" fontId="15" fillId="10" borderId="55" xfId="11" applyFont="1" applyFill="1" applyBorder="1" applyAlignment="1">
      <alignment vertical="center" shrinkToFit="1"/>
    </xf>
    <xf numFmtId="0" fontId="15" fillId="10" borderId="16" xfId="11" applyFont="1" applyFill="1" applyBorder="1" applyAlignment="1">
      <alignment vertical="center" shrinkToFit="1"/>
    </xf>
    <xf numFmtId="0" fontId="15" fillId="10" borderId="93" xfId="11" applyFont="1" applyFill="1" applyBorder="1" applyAlignment="1">
      <alignment vertical="center" shrinkToFit="1"/>
    </xf>
    <xf numFmtId="177" fontId="15" fillId="12" borderId="9" xfId="11" applyNumberFormat="1" applyFont="1" applyFill="1" applyBorder="1" applyAlignment="1" applyProtection="1">
      <alignment horizontal="right" vertical="center"/>
      <protection hidden="1"/>
    </xf>
    <xf numFmtId="177" fontId="15" fillId="12" borderId="10" xfId="11" applyNumberFormat="1" applyFont="1" applyFill="1" applyBorder="1" applyAlignment="1" applyProtection="1">
      <alignment horizontal="right" vertical="center"/>
      <protection hidden="1"/>
    </xf>
    <xf numFmtId="0" fontId="15" fillId="10" borderId="1" xfId="11" applyFont="1" applyFill="1" applyBorder="1">
      <alignment vertical="center"/>
    </xf>
    <xf numFmtId="0" fontId="15" fillId="11" borderId="9" xfId="11" applyFont="1" applyFill="1" applyBorder="1" applyAlignment="1">
      <alignment horizontal="center" vertical="center"/>
    </xf>
    <xf numFmtId="0" fontId="15" fillId="11" borderId="10" xfId="11" applyFont="1" applyFill="1" applyBorder="1" applyAlignment="1">
      <alignment horizontal="center" vertical="center"/>
    </xf>
    <xf numFmtId="0" fontId="15" fillId="11" borderId="11" xfId="11" applyFont="1" applyFill="1" applyBorder="1" applyAlignment="1">
      <alignment horizontal="center" vertical="center"/>
    </xf>
    <xf numFmtId="177" fontId="15" fillId="0" borderId="9" xfId="11" applyNumberFormat="1" applyFont="1" applyBorder="1" applyAlignment="1" applyProtection="1">
      <alignment horizontal="right" vertical="center"/>
      <protection locked="0"/>
    </xf>
    <xf numFmtId="177" fontId="15" fillId="0" borderId="10" xfId="11" applyNumberFormat="1" applyFont="1" applyBorder="1" applyAlignment="1" applyProtection="1">
      <alignment horizontal="right" vertical="center"/>
      <protection locked="0"/>
    </xf>
    <xf numFmtId="180" fontId="15" fillId="0" borderId="9" xfId="11" applyNumberFormat="1" applyFont="1" applyBorder="1" applyAlignment="1" applyProtection="1">
      <alignment horizontal="right" vertical="center"/>
      <protection locked="0"/>
    </xf>
    <xf numFmtId="180" fontId="37" fillId="0" borderId="10" xfId="11" applyNumberFormat="1" applyFont="1" applyBorder="1" applyProtection="1">
      <alignment vertical="center"/>
      <protection locked="0"/>
    </xf>
    <xf numFmtId="0" fontId="15" fillId="0" borderId="14" xfId="11" applyFont="1" applyBorder="1" applyAlignment="1">
      <alignment horizontal="left" vertical="center"/>
    </xf>
    <xf numFmtId="0" fontId="15" fillId="10" borderId="2" xfId="11" applyFont="1" applyFill="1" applyBorder="1" applyAlignment="1">
      <alignment horizontal="left" vertical="center"/>
    </xf>
    <xf numFmtId="0" fontId="15" fillId="10" borderId="12" xfId="11" applyFont="1" applyFill="1" applyBorder="1" applyAlignment="1">
      <alignment horizontal="left" vertical="center"/>
    </xf>
    <xf numFmtId="0" fontId="15" fillId="10" borderId="3" xfId="11" applyFont="1" applyFill="1" applyBorder="1" applyAlignment="1">
      <alignment horizontal="left" vertical="center"/>
    </xf>
    <xf numFmtId="0" fontId="15" fillId="10" borderId="6" xfId="11" applyFont="1" applyFill="1" applyBorder="1" applyAlignment="1">
      <alignment horizontal="left" vertical="center"/>
    </xf>
    <xf numFmtId="0" fontId="15" fillId="10" borderId="14" xfId="11" applyFont="1" applyFill="1" applyBorder="1" applyAlignment="1">
      <alignment horizontal="left" vertical="center"/>
    </xf>
    <xf numFmtId="0" fontId="15" fillId="10" borderId="7" xfId="11" applyFont="1" applyFill="1" applyBorder="1" applyAlignment="1">
      <alignment horizontal="left" vertical="center"/>
    </xf>
    <xf numFmtId="0" fontId="15" fillId="11" borderId="9" xfId="11" applyFont="1" applyFill="1" applyBorder="1" applyAlignment="1">
      <alignment horizontal="left" vertical="center"/>
    </xf>
    <xf numFmtId="0" fontId="15" fillId="11" borderId="10" xfId="11" applyFont="1" applyFill="1" applyBorder="1" applyAlignment="1">
      <alignment horizontal="left" vertical="center"/>
    </xf>
    <xf numFmtId="0" fontId="15" fillId="11" borderId="11" xfId="11" applyFont="1" applyFill="1" applyBorder="1" applyAlignment="1">
      <alignment horizontal="left" vertical="center"/>
    </xf>
    <xf numFmtId="176" fontId="15" fillId="0" borderId="9" xfId="11" applyNumberFormat="1" applyFont="1" applyBorder="1" applyAlignment="1" applyProtection="1">
      <alignment horizontal="right" vertical="center"/>
      <protection locked="0"/>
    </xf>
    <xf numFmtId="176" fontId="15" fillId="0" borderId="10" xfId="11" applyNumberFormat="1" applyFont="1" applyBorder="1" applyAlignment="1" applyProtection="1">
      <alignment horizontal="right" vertical="center"/>
      <protection locked="0"/>
    </xf>
    <xf numFmtId="0" fontId="36" fillId="0" borderId="0" xfId="11" applyFont="1" applyAlignment="1">
      <alignment horizontal="left" vertical="center"/>
    </xf>
    <xf numFmtId="0" fontId="34" fillId="0" borderId="14" xfId="11" applyFont="1" applyBorder="1" applyAlignment="1">
      <alignment horizontal="right" vertical="center"/>
    </xf>
    <xf numFmtId="0" fontId="35" fillId="0" borderId="12" xfId="11" applyFont="1" applyBorder="1" applyAlignment="1">
      <alignment horizontal="center" vertical="center"/>
    </xf>
    <xf numFmtId="0" fontId="15" fillId="0" borderId="0" xfId="11" applyFont="1" applyAlignment="1">
      <alignment horizontal="left" vertical="center"/>
    </xf>
    <xf numFmtId="49" fontId="15" fillId="0" borderId="0" xfId="11" applyNumberFormat="1" applyFont="1" applyAlignment="1">
      <alignment horizontal="left" vertical="center"/>
    </xf>
    <xf numFmtId="0" fontId="15" fillId="10" borderId="1" xfId="11" applyFont="1" applyFill="1" applyBorder="1" applyAlignment="1">
      <alignment vertical="center" textRotation="255" wrapText="1"/>
    </xf>
    <xf numFmtId="0" fontId="15" fillId="10" borderId="9" xfId="11" applyFont="1" applyFill="1" applyBorder="1" applyAlignment="1">
      <alignment horizontal="left" vertical="center" wrapText="1"/>
    </xf>
    <xf numFmtId="0" fontId="37" fillId="10" borderId="10" xfId="11" applyFont="1" applyFill="1" applyBorder="1" applyAlignment="1">
      <alignment horizontal="left" vertical="center" wrapText="1"/>
    </xf>
    <xf numFmtId="0" fontId="37" fillId="10" borderId="11" xfId="11" applyFont="1" applyFill="1" applyBorder="1" applyAlignment="1">
      <alignment horizontal="left" vertical="center" wrapText="1"/>
    </xf>
    <xf numFmtId="49" fontId="15" fillId="0" borderId="9" xfId="11" applyNumberFormat="1" applyFont="1" applyBorder="1" applyAlignment="1" applyProtection="1">
      <alignment horizontal="left" vertical="center" wrapText="1"/>
      <protection locked="0"/>
    </xf>
    <xf numFmtId="0" fontId="15" fillId="0" borderId="0" xfId="11" applyFont="1" applyAlignment="1">
      <alignment horizontal="center" vertical="center"/>
    </xf>
    <xf numFmtId="0" fontId="37" fillId="0" borderId="0" xfId="11" applyFont="1">
      <alignment vertical="center"/>
    </xf>
    <xf numFmtId="177" fontId="15" fillId="0" borderId="0" xfId="11" applyNumberFormat="1" applyFont="1" applyAlignment="1" applyProtection="1">
      <alignment horizontal="right" vertical="center"/>
      <protection locked="0"/>
    </xf>
    <xf numFmtId="0" fontId="15" fillId="0" borderId="0" xfId="11" applyFont="1">
      <alignment vertical="center"/>
    </xf>
    <xf numFmtId="49" fontId="15" fillId="0" borderId="0" xfId="11" applyNumberFormat="1" applyFont="1" applyAlignment="1" applyProtection="1">
      <alignment horizontal="left" vertical="center"/>
      <protection locked="0"/>
    </xf>
    <xf numFmtId="49" fontId="37" fillId="0" borderId="0" xfId="11" applyNumberFormat="1" applyFont="1" applyAlignment="1" applyProtection="1">
      <alignment horizontal="left" vertical="center"/>
      <protection locked="0"/>
    </xf>
    <xf numFmtId="0" fontId="15" fillId="0" borderId="0" xfId="11" applyFont="1" applyAlignment="1">
      <alignment vertical="center" wrapText="1"/>
    </xf>
    <xf numFmtId="49" fontId="15" fillId="0" borderId="12" xfId="11" applyNumberFormat="1" applyFont="1" applyBorder="1" applyAlignment="1">
      <alignment horizontal="right" vertical="center"/>
    </xf>
    <xf numFmtId="49" fontId="15" fillId="0" borderId="14" xfId="11" applyNumberFormat="1" applyFont="1" applyBorder="1" applyAlignment="1" applyProtection="1">
      <alignment horizontal="left" vertical="center"/>
      <protection locked="0"/>
    </xf>
    <xf numFmtId="0" fontId="15" fillId="0" borderId="14" xfId="11" applyFont="1" applyBorder="1">
      <alignment vertical="center"/>
    </xf>
    <xf numFmtId="0" fontId="15" fillId="0" borderId="10" xfId="11" applyFont="1" applyBorder="1">
      <alignment vertical="center"/>
    </xf>
    <xf numFmtId="0" fontId="15" fillId="0" borderId="11" xfId="11" applyFont="1" applyBorder="1">
      <alignment vertical="center"/>
    </xf>
    <xf numFmtId="0" fontId="15" fillId="10" borderId="9" xfId="11" applyFont="1" applyFill="1" applyBorder="1" applyAlignment="1">
      <alignment vertical="center" wrapText="1"/>
    </xf>
    <xf numFmtId="0" fontId="15" fillId="10" borderId="10" xfId="11" applyFont="1" applyFill="1" applyBorder="1" applyAlignment="1">
      <alignment vertical="center" wrapText="1"/>
    </xf>
    <xf numFmtId="0" fontId="15" fillId="10" borderId="11" xfId="11" applyFont="1" applyFill="1" applyBorder="1" applyAlignment="1">
      <alignment vertical="center" wrapText="1"/>
    </xf>
    <xf numFmtId="49" fontId="15" fillId="0" borderId="9" xfId="11" applyNumberFormat="1" applyFont="1" applyBorder="1" applyProtection="1">
      <alignment vertical="center"/>
      <protection locked="0"/>
    </xf>
    <xf numFmtId="49" fontId="15" fillId="0" borderId="10" xfId="11" applyNumberFormat="1" applyFont="1" applyBorder="1" applyProtection="1">
      <alignment vertical="center"/>
      <protection locked="0"/>
    </xf>
    <xf numFmtId="49" fontId="15" fillId="0" borderId="11" xfId="11" applyNumberFormat="1" applyFont="1" applyBorder="1" applyProtection="1">
      <alignment vertical="center"/>
      <protection locked="0"/>
    </xf>
    <xf numFmtId="0" fontId="15" fillId="10" borderId="9" xfId="11" applyFont="1" applyFill="1" applyBorder="1">
      <alignment vertical="center"/>
    </xf>
    <xf numFmtId="0" fontId="15" fillId="10" borderId="10" xfId="11" applyFont="1" applyFill="1" applyBorder="1">
      <alignment vertical="center"/>
    </xf>
    <xf numFmtId="0" fontId="15" fillId="10" borderId="11" xfId="11" applyFont="1" applyFill="1" applyBorder="1">
      <alignment vertical="center"/>
    </xf>
    <xf numFmtId="49" fontId="15" fillId="0" borderId="14" xfId="11" applyNumberFormat="1" applyFont="1" applyBorder="1" applyAlignment="1" applyProtection="1">
      <alignment horizontal="right" vertical="center"/>
      <protection locked="0"/>
    </xf>
    <xf numFmtId="0" fontId="15" fillId="10" borderId="9" xfId="11" applyFont="1" applyFill="1" applyBorder="1" applyAlignment="1">
      <alignment horizontal="left" vertical="center"/>
    </xf>
    <xf numFmtId="0" fontId="15" fillId="10" borderId="10" xfId="11" applyFont="1" applyFill="1" applyBorder="1" applyAlignment="1">
      <alignment horizontal="left" vertical="center"/>
    </xf>
    <xf numFmtId="49" fontId="15" fillId="0" borderId="9" xfId="11" applyNumberFormat="1" applyFont="1" applyBorder="1" applyAlignment="1" applyProtection="1">
      <alignment vertical="center" wrapText="1"/>
      <protection locked="0"/>
    </xf>
    <xf numFmtId="49" fontId="15" fillId="0" borderId="10" xfId="11" applyNumberFormat="1" applyFont="1" applyBorder="1" applyAlignment="1" applyProtection="1">
      <alignment vertical="center" wrapText="1"/>
      <protection locked="0"/>
    </xf>
    <xf numFmtId="49" fontId="15" fillId="0" borderId="11" xfId="11" applyNumberFormat="1" applyFont="1" applyBorder="1" applyAlignment="1" applyProtection="1">
      <alignment vertical="center" wrapText="1"/>
      <protection locked="0"/>
    </xf>
    <xf numFmtId="49" fontId="15" fillId="0" borderId="0" xfId="11" applyNumberFormat="1" applyFont="1" applyAlignment="1" applyProtection="1">
      <alignment horizontal="center" vertical="center"/>
      <protection locked="0"/>
    </xf>
    <xf numFmtId="0" fontId="15" fillId="10" borderId="115" xfId="11" applyFont="1" applyFill="1" applyBorder="1" applyAlignment="1">
      <alignment horizontal="left" vertical="center"/>
    </xf>
    <xf numFmtId="0" fontId="15" fillId="10" borderId="11" xfId="11" applyFont="1" applyFill="1" applyBorder="1" applyAlignment="1">
      <alignment horizontal="left" vertical="center"/>
    </xf>
    <xf numFmtId="0" fontId="37" fillId="0" borderId="10" xfId="11" applyFont="1" applyBorder="1">
      <alignment vertical="center"/>
    </xf>
    <xf numFmtId="0" fontId="37" fillId="0" borderId="11" xfId="11" applyFont="1" applyBorder="1">
      <alignment vertical="center"/>
    </xf>
    <xf numFmtId="177" fontId="15" fillId="0" borderId="9" xfId="11" applyNumberFormat="1" applyFont="1" applyBorder="1" applyAlignment="1" applyProtection="1">
      <alignment horizontal="right" vertical="center"/>
      <protection hidden="1"/>
    </xf>
    <xf numFmtId="177" fontId="15" fillId="0" borderId="10" xfId="11" applyNumberFormat="1" applyFont="1" applyBorder="1" applyAlignment="1" applyProtection="1">
      <alignment horizontal="right" vertical="center"/>
      <protection hidden="1"/>
    </xf>
    <xf numFmtId="177" fontId="15" fillId="0" borderId="0" xfId="11" applyNumberFormat="1" applyFont="1" applyAlignment="1" applyProtection="1">
      <alignment horizontal="right" vertical="center"/>
      <protection hidden="1"/>
    </xf>
    <xf numFmtId="179" fontId="15" fillId="0" borderId="9" xfId="11" applyNumberFormat="1" applyFont="1" applyBorder="1" applyAlignment="1" applyProtection="1">
      <alignment horizontal="right" vertical="center"/>
      <protection locked="0"/>
    </xf>
    <xf numFmtId="179" fontId="15" fillId="0" borderId="10" xfId="11" applyNumberFormat="1" applyFont="1" applyBorder="1" applyAlignment="1" applyProtection="1">
      <alignment horizontal="right" vertical="center"/>
      <protection locked="0"/>
    </xf>
    <xf numFmtId="179" fontId="15" fillId="0" borderId="11" xfId="11" applyNumberFormat="1" applyFont="1" applyBorder="1" applyAlignment="1" applyProtection="1">
      <alignment horizontal="right" vertical="center"/>
      <protection locked="0"/>
    </xf>
    <xf numFmtId="0" fontId="41" fillId="0" borderId="55" xfId="11" applyFont="1" applyBorder="1">
      <alignment vertical="center"/>
    </xf>
    <xf numFmtId="0" fontId="41" fillId="0" borderId="16" xfId="11" applyFont="1" applyBorder="1">
      <alignment vertical="center"/>
    </xf>
    <xf numFmtId="177" fontId="41" fillId="0" borderId="55" xfId="11" applyNumberFormat="1" applyFont="1" applyBorder="1" applyProtection="1">
      <alignment vertical="center"/>
      <protection locked="0"/>
    </xf>
    <xf numFmtId="177" fontId="41" fillId="0" borderId="16" xfId="11" applyNumberFormat="1" applyFont="1" applyBorder="1" applyProtection="1">
      <alignment vertical="center"/>
      <protection locked="0"/>
    </xf>
    <xf numFmtId="49" fontId="41" fillId="0" borderId="9" xfId="11" applyNumberFormat="1" applyFont="1" applyBorder="1" applyAlignment="1" applyProtection="1">
      <alignment horizontal="left" vertical="center"/>
      <protection locked="0"/>
    </xf>
    <xf numFmtId="49" fontId="41" fillId="0" borderId="10" xfId="11" applyNumberFormat="1" applyFont="1" applyBorder="1" applyAlignment="1" applyProtection="1">
      <alignment horizontal="left" vertical="center"/>
      <protection locked="0"/>
    </xf>
    <xf numFmtId="49" fontId="41" fillId="0" borderId="11" xfId="11" applyNumberFormat="1" applyFont="1" applyBorder="1" applyAlignment="1" applyProtection="1">
      <alignment horizontal="left" vertical="center"/>
      <protection locked="0"/>
    </xf>
    <xf numFmtId="49" fontId="41" fillId="0" borderId="1" xfId="11" applyNumberFormat="1" applyFont="1" applyBorder="1" applyAlignment="1" applyProtection="1">
      <alignment horizontal="left" vertical="center"/>
      <protection locked="0"/>
    </xf>
    <xf numFmtId="0" fontId="30" fillId="10" borderId="1" xfId="11" applyFill="1" applyBorder="1">
      <alignment vertical="center"/>
    </xf>
    <xf numFmtId="49" fontId="42" fillId="0" borderId="1" xfId="11" applyNumberFormat="1" applyFont="1" applyBorder="1" applyAlignment="1" applyProtection="1">
      <alignment horizontal="left" vertical="center"/>
      <protection locked="0"/>
    </xf>
    <xf numFmtId="49" fontId="41" fillId="0" borderId="4" xfId="11" applyNumberFormat="1" applyFont="1" applyBorder="1" applyProtection="1">
      <alignment vertical="center"/>
      <protection locked="0"/>
    </xf>
    <xf numFmtId="49" fontId="41" fillId="0" borderId="0" xfId="11" applyNumberFormat="1" applyFont="1" applyProtection="1">
      <alignment vertical="center"/>
      <protection locked="0"/>
    </xf>
    <xf numFmtId="49" fontId="41" fillId="0" borderId="5" xfId="11" applyNumberFormat="1" applyFont="1" applyBorder="1" applyProtection="1">
      <alignment vertical="center"/>
      <protection locked="0"/>
    </xf>
    <xf numFmtId="49" fontId="41" fillId="0" borderId="6" xfId="11" applyNumberFormat="1" applyFont="1" applyBorder="1" applyProtection="1">
      <alignment vertical="center"/>
      <protection locked="0"/>
    </xf>
    <xf numFmtId="49" fontId="41" fillId="0" borderId="14" xfId="11" applyNumberFormat="1" applyFont="1" applyBorder="1" applyProtection="1">
      <alignment vertical="center"/>
      <protection locked="0"/>
    </xf>
    <xf numFmtId="49" fontId="41" fillId="0" borderId="7" xfId="11" applyNumberFormat="1" applyFont="1" applyBorder="1" applyProtection="1">
      <alignment vertical="center"/>
      <protection locked="0"/>
    </xf>
    <xf numFmtId="0" fontId="41" fillId="0" borderId="109" xfId="11" applyFont="1" applyBorder="1">
      <alignment vertical="center"/>
    </xf>
    <xf numFmtId="0" fontId="41" fillId="0" borderId="15" xfId="11" applyFont="1" applyBorder="1">
      <alignment vertical="center"/>
    </xf>
    <xf numFmtId="177" fontId="41" fillId="12" borderId="9" xfId="11" applyNumberFormat="1" applyFont="1" applyFill="1" applyBorder="1" applyAlignment="1" applyProtection="1">
      <alignment horizontal="right" vertical="center"/>
      <protection hidden="1"/>
    </xf>
    <xf numFmtId="177" fontId="41" fillId="12" borderId="10" xfId="11" applyNumberFormat="1" applyFont="1" applyFill="1" applyBorder="1" applyAlignment="1" applyProtection="1">
      <alignment horizontal="right" vertical="center"/>
      <protection hidden="1"/>
    </xf>
    <xf numFmtId="177" fontId="41" fillId="0" borderId="9" xfId="11" applyNumberFormat="1" applyFont="1" applyBorder="1" applyAlignment="1" applyProtection="1">
      <alignment horizontal="right" vertical="center"/>
      <protection locked="0"/>
    </xf>
    <xf numFmtId="177" fontId="41" fillId="0" borderId="10" xfId="11" applyNumberFormat="1" applyFont="1" applyBorder="1" applyAlignment="1" applyProtection="1">
      <alignment horizontal="right" vertical="center"/>
      <protection locked="0"/>
    </xf>
    <xf numFmtId="180" fontId="41" fillId="0" borderId="9" xfId="11" applyNumberFormat="1" applyFont="1" applyBorder="1" applyAlignment="1" applyProtection="1">
      <alignment horizontal="right" vertical="center"/>
      <protection locked="0"/>
    </xf>
    <xf numFmtId="180" fontId="42" fillId="0" borderId="10" xfId="11" applyNumberFormat="1" applyFont="1" applyBorder="1" applyProtection="1">
      <alignment vertical="center"/>
      <protection locked="0"/>
    </xf>
    <xf numFmtId="176" fontId="41" fillId="0" borderId="9" xfId="11" applyNumberFormat="1" applyFont="1" applyBorder="1" applyAlignment="1" applyProtection="1">
      <alignment horizontal="right" vertical="center"/>
      <protection locked="0"/>
    </xf>
    <xf numFmtId="176" fontId="41" fillId="0" borderId="10" xfId="11" applyNumberFormat="1" applyFont="1" applyBorder="1" applyAlignment="1" applyProtection="1">
      <alignment horizontal="right" vertical="center"/>
      <protection locked="0"/>
    </xf>
    <xf numFmtId="0" fontId="30" fillId="10" borderId="10" xfId="11" applyFill="1" applyBorder="1" applyAlignment="1">
      <alignment horizontal="left" vertical="center" wrapText="1"/>
    </xf>
    <xf numFmtId="0" fontId="30" fillId="10" borderId="11" xfId="11" applyFill="1" applyBorder="1" applyAlignment="1">
      <alignment horizontal="left" vertical="center" wrapText="1"/>
    </xf>
    <xf numFmtId="49" fontId="41" fillId="0" borderId="9" xfId="11" applyNumberFormat="1" applyFont="1" applyBorder="1" applyAlignment="1" applyProtection="1">
      <alignment horizontal="left" vertical="center" wrapText="1"/>
      <protection locked="0"/>
    </xf>
    <xf numFmtId="0" fontId="30" fillId="0" borderId="0" xfId="11">
      <alignment vertical="center"/>
    </xf>
    <xf numFmtId="49" fontId="30" fillId="0" borderId="0" xfId="11" applyNumberFormat="1" applyAlignment="1" applyProtection="1">
      <alignment horizontal="left" vertical="center"/>
      <protection locked="0"/>
    </xf>
    <xf numFmtId="49" fontId="41" fillId="0" borderId="9" xfId="11" applyNumberFormat="1" applyFont="1" applyBorder="1" applyProtection="1">
      <alignment vertical="center"/>
      <protection locked="0"/>
    </xf>
    <xf numFmtId="49" fontId="41" fillId="0" borderId="10" xfId="11" applyNumberFormat="1" applyFont="1" applyBorder="1" applyProtection="1">
      <alignment vertical="center"/>
      <protection locked="0"/>
    </xf>
    <xf numFmtId="49" fontId="41" fillId="0" borderId="11" xfId="11" applyNumberFormat="1" applyFont="1" applyBorder="1" applyProtection="1">
      <alignment vertical="center"/>
      <protection locked="0"/>
    </xf>
    <xf numFmtId="0" fontId="30" fillId="0" borderId="10" xfId="11" applyBorder="1">
      <alignment vertical="center"/>
    </xf>
    <xf numFmtId="0" fontId="30" fillId="0" borderId="11" xfId="11" applyBorder="1">
      <alignment vertical="center"/>
    </xf>
    <xf numFmtId="179" fontId="41" fillId="0" borderId="9" xfId="11" applyNumberFormat="1" applyFont="1" applyBorder="1" applyAlignment="1" applyProtection="1">
      <alignment horizontal="right" vertical="center"/>
      <protection locked="0"/>
    </xf>
    <xf numFmtId="179" fontId="41" fillId="0" borderId="10" xfId="11" applyNumberFormat="1" applyFont="1" applyBorder="1" applyAlignment="1" applyProtection="1">
      <alignment horizontal="right" vertical="center"/>
      <protection locked="0"/>
    </xf>
    <xf numFmtId="179" fontId="41" fillId="0" borderId="11" xfId="11" applyNumberFormat="1" applyFont="1" applyBorder="1" applyAlignment="1" applyProtection="1">
      <alignment horizontal="right" vertical="center"/>
      <protection locked="0"/>
    </xf>
    <xf numFmtId="0" fontId="55" fillId="0" borderId="0" xfId="0" applyFont="1" applyAlignment="1">
      <alignment vertical="center"/>
    </xf>
    <xf numFmtId="0" fontId="6" fillId="13" borderId="23" xfId="0" applyFont="1" applyFill="1" applyBorder="1" applyAlignment="1">
      <alignment horizontal="center" vertical="center"/>
    </xf>
    <xf numFmtId="0" fontId="6" fillId="13" borderId="24" xfId="0" applyFont="1" applyFill="1" applyBorder="1" applyAlignment="1">
      <alignment horizontal="center" vertical="center"/>
    </xf>
    <xf numFmtId="0" fontId="6" fillId="13" borderId="25" xfId="0" applyFont="1" applyFill="1" applyBorder="1" applyAlignment="1">
      <alignment horizontal="center" vertical="center"/>
    </xf>
    <xf numFmtId="0" fontId="6" fillId="13" borderId="0" xfId="0" applyFont="1" applyFill="1" applyAlignment="1">
      <alignment horizontal="center" vertical="center"/>
    </xf>
  </cellXfs>
  <cellStyles count="12">
    <cellStyle name="桁区切り" xfId="10" builtinId="6"/>
    <cellStyle name="桁区切り 2" xfId="2" xr:uid="{00000000-0005-0000-0000-000001000000}"/>
    <cellStyle name="桁区切り 3" xfId="9" xr:uid="{00000000-0005-0000-0000-000002000000}"/>
    <cellStyle name="通貨 2" xfId="3" xr:uid="{00000000-0005-0000-0000-000003000000}"/>
    <cellStyle name="標準" xfId="0" builtinId="0"/>
    <cellStyle name="標準 2" xfId="1" xr:uid="{00000000-0005-0000-0000-000005000000}"/>
    <cellStyle name="標準 2 2" xfId="6" xr:uid="{00000000-0005-0000-0000-000006000000}"/>
    <cellStyle name="標準 2 3" xfId="5" xr:uid="{00000000-0005-0000-0000-000007000000}"/>
    <cellStyle name="標準 3" xfId="4" xr:uid="{00000000-0005-0000-0000-000008000000}"/>
    <cellStyle name="標準 4" xfId="7" xr:uid="{00000000-0005-0000-0000-000009000000}"/>
    <cellStyle name="標準 5" xfId="8" xr:uid="{00000000-0005-0000-0000-00000A000000}"/>
    <cellStyle name="標準 6" xfId="11" xr:uid="{1F4E8192-DB03-4BCA-8D5E-96BE7A9EC9ED}"/>
  </cellStyles>
  <dxfs count="3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numFmt numFmtId="0" formatCode="General"/>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CCFFFF"/>
      <color rgb="FFFFCCFF"/>
      <color rgb="FF66FFFF"/>
      <color rgb="FFFFCCCC"/>
      <color rgb="FFFF7C80"/>
      <color rgb="FFFFFFCC"/>
      <color rgb="FFCCFFCC"/>
      <color rgb="FFCCECFF"/>
      <color rgb="FFCCCCFF"/>
      <color rgb="FFFF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GBox"/>
</file>

<file path=xl/ctrlProps/ctrlProp10.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REF!" lockText="1" noThreeD="1"/>
</file>

<file path=xl/ctrlProps/ctrlProp12.xml><?xml version="1.0" encoding="utf-8"?>
<formControlPr xmlns="http://schemas.microsoft.com/office/spreadsheetml/2009/9/main" objectType="GBox"/>
</file>

<file path=xl/ctrlProps/ctrlProp13.xml><?xml version="1.0" encoding="utf-8"?>
<formControlPr xmlns="http://schemas.microsoft.com/office/spreadsheetml/2009/9/main" objectType="Radio" firstButton="1" fmlaLink="#REF!"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file>

<file path=xl/ctrlProps/ctrlProp17.xml><?xml version="1.0" encoding="utf-8"?>
<formControlPr xmlns="http://schemas.microsoft.com/office/spreadsheetml/2009/9/main" objectType="GBox"/>
</file>

<file path=xl/ctrlProps/ctrlProp18.xml><?xml version="1.0" encoding="utf-8"?>
<formControlPr xmlns="http://schemas.microsoft.com/office/spreadsheetml/2009/9/main" objectType="Radio" firstButton="1" fmlaLink="#REF!"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firstButton="1" fmlaLink="#REF!"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firstButton="1"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firstButton="1"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checked="Checked"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checked="Checked" lockText="1" noThreeD="1"/>
</file>

<file path=xl/ctrlProps/ctrlProp29.xml><?xml version="1.0" encoding="utf-8"?>
<formControlPr xmlns="http://schemas.microsoft.com/office/spreadsheetml/2009/9/main" objectType="Radio" firstButton="1" lockText="1" noThreeD="1"/>
</file>

<file path=xl/ctrlProps/ctrlProp3.xml><?xml version="1.0" encoding="utf-8"?>
<formControlPr xmlns="http://schemas.microsoft.com/office/spreadsheetml/2009/9/main" objectType="Radio" firstButton="1" fmlaLink="#REF!" lockText="1" noThreeD="1"/>
</file>

<file path=xl/ctrlProps/ctrlProp30.xml><?xml version="1.0" encoding="utf-8"?>
<formControlPr xmlns="http://schemas.microsoft.com/office/spreadsheetml/2009/9/main" objectType="Radio" checked="Checked" lockText="1" noThreeD="1"/>
</file>

<file path=xl/ctrlProps/ctrlProp31.xml><?xml version="1.0" encoding="utf-8"?>
<formControlPr xmlns="http://schemas.microsoft.com/office/spreadsheetml/2009/9/main" objectType="Radio" checked="Checked" firstButton="1"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Radio" checked="Checked" firstButton="1"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checked="Checked" firstButton="1"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CheckBox" checked="Checked"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checked="Checked"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Radio" checked="Checked" firstButton="1" lockText="1" noThreeD="1"/>
</file>

<file path=xl/ctrlProps/ctrlProp5.xml><?xml version="1.0" encoding="utf-8"?>
<formControlPr xmlns="http://schemas.microsoft.com/office/spreadsheetml/2009/9/main" objectType="GBox"/>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checked="Checked" firstButton="1"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Radio" firstButton="1"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checked="Checked" firstButton="1"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Radio" checked="Checked" lockText="1" noThreeD="1"/>
</file>

<file path=xl/ctrlProps/ctrlProp66.xml><?xml version="1.0" encoding="utf-8"?>
<formControlPr xmlns="http://schemas.microsoft.com/office/spreadsheetml/2009/9/main" objectType="Radio" firstButton="1" lockText="1" noThreeD="1"/>
</file>

<file path=xl/ctrlProps/ctrlProp67.xml><?xml version="1.0" encoding="utf-8"?>
<formControlPr xmlns="http://schemas.microsoft.com/office/spreadsheetml/2009/9/main" objectType="Radio" checked="Checked" lockText="1" noThreeD="1"/>
</file>

<file path=xl/ctrlProps/ctrlProp68.xml><?xml version="1.0" encoding="utf-8"?>
<formControlPr xmlns="http://schemas.microsoft.com/office/spreadsheetml/2009/9/main" objectType="Radio" checked="Checked" firstButton="1"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REF!"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Radio" checked="Checked" firstButton="1"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checked="Checked" firstButton="1"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CheckBox" checked="Checked"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fmlaLink="#REF!" lockText="1" noThreeD="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checked="Checked"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Radio" checked="Checked" firstButton="1"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Radio" checked="Checked" firstButton="1"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fmlaLink="#REF!"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30</xdr:row>
          <xdr:rowOff>0</xdr:rowOff>
        </xdr:from>
        <xdr:to>
          <xdr:col>10</xdr:col>
          <xdr:colOff>487680</xdr:colOff>
          <xdr:row>30</xdr:row>
          <xdr:rowOff>76200</xdr:rowOff>
        </xdr:to>
        <xdr:sp macro="" textlink="">
          <xdr:nvSpPr>
            <xdr:cNvPr id="3090" name="Group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1042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106680</xdr:colOff>
          <xdr:row>30</xdr:row>
          <xdr:rowOff>0</xdr:rowOff>
        </xdr:from>
        <xdr:to>
          <xdr:col>3</xdr:col>
          <xdr:colOff>1021080</xdr:colOff>
          <xdr:row>30</xdr:row>
          <xdr:rowOff>38100</xdr:rowOff>
        </xdr:to>
        <xdr:sp macro="" textlink="">
          <xdr:nvSpPr>
            <xdr:cNvPr id="3093" name="rdoERRConformityNone"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対象となる用途がない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30</xdr:row>
          <xdr:rowOff>0</xdr:rowOff>
        </xdr:from>
        <xdr:to>
          <xdr:col>4</xdr:col>
          <xdr:colOff>480060</xdr:colOff>
          <xdr:row>31</xdr:row>
          <xdr:rowOff>38100</xdr:rowOff>
        </xdr:to>
        <xdr:sp macro="" textlink="">
          <xdr:nvSpPr>
            <xdr:cNvPr id="3100" name="Option Button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導入する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30</xdr:row>
          <xdr:rowOff>0</xdr:rowOff>
        </xdr:from>
        <xdr:to>
          <xdr:col>6</xdr:col>
          <xdr:colOff>83820</xdr:colOff>
          <xdr:row>31</xdr:row>
          <xdr:rowOff>22860</xdr:rowOff>
        </xdr:to>
        <xdr:sp macro="" textlink="">
          <xdr:nvSpPr>
            <xdr:cNvPr id="3102" name="Option Button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導入しない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30</xdr:row>
          <xdr:rowOff>0</xdr:rowOff>
        </xdr:from>
        <xdr:to>
          <xdr:col>14</xdr:col>
          <xdr:colOff>38100</xdr:colOff>
          <xdr:row>31</xdr:row>
          <xdr:rowOff>99060</xdr:rowOff>
        </xdr:to>
        <xdr:sp macro="" textlink="">
          <xdr:nvSpPr>
            <xdr:cNvPr id="3103" name="Group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1055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30</xdr:row>
          <xdr:rowOff>0</xdr:rowOff>
        </xdr:from>
        <xdr:to>
          <xdr:col>7</xdr:col>
          <xdr:colOff>99060</xdr:colOff>
          <xdr:row>31</xdr:row>
          <xdr:rowOff>22860</xdr:rowOff>
        </xdr:to>
        <xdr:sp macro="" textlink="">
          <xdr:nvSpPr>
            <xdr:cNvPr id="3104" name="Option Button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830580</xdr:colOff>
          <xdr:row>30</xdr:row>
          <xdr:rowOff>0</xdr:rowOff>
        </xdr:from>
        <xdr:to>
          <xdr:col>6</xdr:col>
          <xdr:colOff>487680</xdr:colOff>
          <xdr:row>31</xdr:row>
          <xdr:rowOff>22860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SRC造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30</xdr:row>
          <xdr:rowOff>0</xdr:rowOff>
        </xdr:from>
        <xdr:to>
          <xdr:col>6</xdr:col>
          <xdr:colOff>518160</xdr:colOff>
          <xdr:row>31</xdr:row>
          <xdr:rowOff>22860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RC造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30</xdr:row>
          <xdr:rowOff>0</xdr:rowOff>
        </xdr:from>
        <xdr:to>
          <xdr:col>9</xdr:col>
          <xdr:colOff>236220</xdr:colOff>
          <xdr:row>31</xdr:row>
          <xdr:rowOff>22860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220980</xdr:colOff>
          <xdr:row>30</xdr:row>
          <xdr:rowOff>0</xdr:rowOff>
        </xdr:from>
        <xdr:to>
          <xdr:col>11</xdr:col>
          <xdr:colOff>335280</xdr:colOff>
          <xdr:row>31</xdr:row>
          <xdr:rowOff>22860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30</xdr:row>
          <xdr:rowOff>0</xdr:rowOff>
        </xdr:from>
        <xdr:to>
          <xdr:col>5</xdr:col>
          <xdr:colOff>160020</xdr:colOff>
          <xdr:row>31</xdr:row>
          <xdr:rowOff>22860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木造</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1104900</xdr:colOff>
          <xdr:row>11</xdr:row>
          <xdr:rowOff>175260</xdr:rowOff>
        </xdr:from>
        <xdr:to>
          <xdr:col>7</xdr:col>
          <xdr:colOff>22860</xdr:colOff>
          <xdr:row>13</xdr:row>
          <xdr:rowOff>22860</xdr:rowOff>
        </xdr:to>
        <xdr:sp macro="" textlink="">
          <xdr:nvSpPr>
            <xdr:cNvPr id="3116" name="Group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1068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60960</xdr:colOff>
          <xdr:row>11</xdr:row>
          <xdr:rowOff>182880</xdr:rowOff>
        </xdr:from>
        <xdr:to>
          <xdr:col>4</xdr:col>
          <xdr:colOff>632460</xdr:colOff>
          <xdr:row>13</xdr:row>
          <xdr:rowOff>22860</xdr:rowOff>
        </xdr:to>
        <xdr:sp macro="" textlink="">
          <xdr:nvSpPr>
            <xdr:cNvPr id="3117" name="rdoPlan"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640080</xdr:colOff>
          <xdr:row>11</xdr:row>
          <xdr:rowOff>182880</xdr:rowOff>
        </xdr:from>
        <xdr:to>
          <xdr:col>4</xdr:col>
          <xdr:colOff>1249680</xdr:colOff>
          <xdr:row>13</xdr:row>
          <xdr:rowOff>22860</xdr:rowOff>
        </xdr:to>
        <xdr:sp macro="" textlink="">
          <xdr:nvSpPr>
            <xdr:cNvPr id="3118" name="rdoModify"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増築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1242060</xdr:colOff>
          <xdr:row>11</xdr:row>
          <xdr:rowOff>182880</xdr:rowOff>
        </xdr:from>
        <xdr:to>
          <xdr:col>5</xdr:col>
          <xdr:colOff>297180</xdr:colOff>
          <xdr:row>13</xdr:row>
          <xdr:rowOff>22860</xdr:rowOff>
        </xdr:to>
        <xdr:sp macro="" textlink="">
          <xdr:nvSpPr>
            <xdr:cNvPr id="3119" name="rdoComplete"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1363980</xdr:colOff>
          <xdr:row>0</xdr:row>
          <xdr:rowOff>220980</xdr:rowOff>
        </xdr:from>
        <xdr:to>
          <xdr:col>9</xdr:col>
          <xdr:colOff>220980</xdr:colOff>
          <xdr:row>1</xdr:row>
          <xdr:rowOff>0</xdr:rowOff>
        </xdr:to>
        <xdr:sp macro="" textlink="">
          <xdr:nvSpPr>
            <xdr:cNvPr id="3120" name="Group Box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1104900</xdr:colOff>
          <xdr:row>28</xdr:row>
          <xdr:rowOff>0</xdr:rowOff>
        </xdr:from>
        <xdr:to>
          <xdr:col>7</xdr:col>
          <xdr:colOff>22860</xdr:colOff>
          <xdr:row>28</xdr:row>
          <xdr:rowOff>22860</xdr:rowOff>
        </xdr:to>
        <xdr:sp macro="" textlink="">
          <xdr:nvSpPr>
            <xdr:cNvPr id="3121" name="Group Box 44"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1068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60960</xdr:colOff>
          <xdr:row>28</xdr:row>
          <xdr:rowOff>0</xdr:rowOff>
        </xdr:from>
        <xdr:to>
          <xdr:col>4</xdr:col>
          <xdr:colOff>632460</xdr:colOff>
          <xdr:row>28</xdr:row>
          <xdr:rowOff>22860</xdr:rowOff>
        </xdr:to>
        <xdr:sp macro="" textlink="">
          <xdr:nvSpPr>
            <xdr:cNvPr id="3122" name="rdoPlan"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640080</xdr:colOff>
          <xdr:row>28</xdr:row>
          <xdr:rowOff>0</xdr:rowOff>
        </xdr:from>
        <xdr:to>
          <xdr:col>4</xdr:col>
          <xdr:colOff>1249680</xdr:colOff>
          <xdr:row>28</xdr:row>
          <xdr:rowOff>22860</xdr:rowOff>
        </xdr:to>
        <xdr:sp macro="" textlink="">
          <xdr:nvSpPr>
            <xdr:cNvPr id="3123" name="rdoModify"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増築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1242060</xdr:colOff>
          <xdr:row>28</xdr:row>
          <xdr:rowOff>0</xdr:rowOff>
        </xdr:from>
        <xdr:to>
          <xdr:col>5</xdr:col>
          <xdr:colOff>297180</xdr:colOff>
          <xdr:row>28</xdr:row>
          <xdr:rowOff>22860</xdr:rowOff>
        </xdr:to>
        <xdr:sp macro="" textlink="">
          <xdr:nvSpPr>
            <xdr:cNvPr id="3124" name="rdoComplete"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改築</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32</xdr:col>
      <xdr:colOff>38100</xdr:colOff>
      <xdr:row>2</xdr:row>
      <xdr:rowOff>30480</xdr:rowOff>
    </xdr:from>
    <xdr:to>
      <xdr:col>43</xdr:col>
      <xdr:colOff>251460</xdr:colOff>
      <xdr:row>6</xdr:row>
      <xdr:rowOff>228600</xdr:rowOff>
    </xdr:to>
    <xdr:sp macro="" textlink="">
      <xdr:nvSpPr>
        <xdr:cNvPr id="2" name="テキスト ボックス 1">
          <a:extLst>
            <a:ext uri="{FF2B5EF4-FFF2-40B4-BE49-F238E27FC236}">
              <a16:creationId xmlns:a16="http://schemas.microsoft.com/office/drawing/2014/main" id="{13586FBD-4A5A-332C-E4F8-C464CEE68C8F}"/>
            </a:ext>
          </a:extLst>
        </xdr:cNvPr>
        <xdr:cNvSpPr txBox="1"/>
      </xdr:nvSpPr>
      <xdr:spPr>
        <a:xfrm>
          <a:off x="8526780" y="441960"/>
          <a:ext cx="3848100" cy="92964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BIZ UDPゴシック" panose="020B0400000000000000" pitchFamily="50" charset="-128"/>
              <a:ea typeface="BIZ UDPゴシック" panose="020B0400000000000000" pitchFamily="50" charset="-128"/>
            </a:rPr>
            <a:t>（注意）</a:t>
          </a:r>
          <a:endParaRPr kumimoji="1" lang="en-US" altLang="ja-JP" sz="1400" b="1">
            <a:latin typeface="BIZ UDPゴシック" panose="020B0400000000000000" pitchFamily="50" charset="-128"/>
            <a:ea typeface="BIZ UDPゴシック" panose="020B0400000000000000" pitchFamily="50" charset="-128"/>
          </a:endParaRPr>
        </a:p>
        <a:p>
          <a:r>
            <a:rPr kumimoji="1" lang="ja-JP" altLang="en-US" sz="1400" b="1">
              <a:latin typeface="BIZ UDPゴシック" panose="020B0400000000000000" pitchFamily="50" charset="-128"/>
              <a:ea typeface="BIZ UDPゴシック" panose="020B0400000000000000" pitchFamily="50" charset="-128"/>
            </a:rPr>
            <a:t>このシートは、</a:t>
          </a:r>
          <a:r>
            <a:rPr kumimoji="1" lang="ja-JP" altLang="en-US" sz="1400" b="1">
              <a:solidFill>
                <a:srgbClr val="FF0000"/>
              </a:solidFill>
              <a:latin typeface="BIZ UDPゴシック" panose="020B0400000000000000" pitchFamily="50" charset="-128"/>
              <a:ea typeface="BIZ UDPゴシック" panose="020B0400000000000000" pitchFamily="50" charset="-128"/>
            </a:rPr>
            <a:t>環境性能係数の算定対象部分</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が</a:t>
          </a:r>
          <a:r>
            <a:rPr kumimoji="1" lang="ja-JP" altLang="en-US" sz="1400" b="1">
              <a:solidFill>
                <a:srgbClr val="FF0000"/>
              </a:solidFill>
              <a:latin typeface="BIZ UDPゴシック" panose="020B0400000000000000" pitchFamily="50" charset="-128"/>
              <a:ea typeface="BIZ UDPゴシック" panose="020B0400000000000000" pitchFamily="50" charset="-128"/>
            </a:rPr>
            <a:t>住宅等用途のみの場合</a:t>
          </a:r>
          <a:r>
            <a:rPr kumimoji="1" lang="ja-JP" altLang="en-US" sz="1400" b="1">
              <a:latin typeface="BIZ UDPゴシック" panose="020B0400000000000000" pitchFamily="50" charset="-128"/>
              <a:ea typeface="BIZ UDPゴシック" panose="020B0400000000000000" pitchFamily="50" charset="-128"/>
            </a:rPr>
            <a:t>に使用してください。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38100</xdr:colOff>
      <xdr:row>2</xdr:row>
      <xdr:rowOff>91440</xdr:rowOff>
    </xdr:from>
    <xdr:to>
      <xdr:col>43</xdr:col>
      <xdr:colOff>579120</xdr:colOff>
      <xdr:row>28</xdr:row>
      <xdr:rowOff>53340</xdr:rowOff>
    </xdr:to>
    <xdr:sp macro="" textlink="">
      <xdr:nvSpPr>
        <xdr:cNvPr id="3" name="テキスト ボックス 2">
          <a:extLst>
            <a:ext uri="{FF2B5EF4-FFF2-40B4-BE49-F238E27FC236}">
              <a16:creationId xmlns:a16="http://schemas.microsoft.com/office/drawing/2014/main" id="{C421620D-0F08-4A66-A1D8-21BE572428AF}"/>
            </a:ext>
          </a:extLst>
        </xdr:cNvPr>
        <xdr:cNvSpPr txBox="1"/>
      </xdr:nvSpPr>
      <xdr:spPr>
        <a:xfrm>
          <a:off x="8526780" y="502920"/>
          <a:ext cx="4175760" cy="92964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BIZ UDPゴシック" panose="020B0400000000000000" pitchFamily="50" charset="-128"/>
              <a:ea typeface="BIZ UDPゴシック" panose="020B0400000000000000" pitchFamily="50" charset="-128"/>
            </a:rPr>
            <a:t>（注意）</a:t>
          </a:r>
          <a:endParaRPr kumimoji="1" lang="en-US" altLang="ja-JP" sz="1400" b="1">
            <a:latin typeface="BIZ UDPゴシック" panose="020B0400000000000000" pitchFamily="50" charset="-128"/>
            <a:ea typeface="BIZ UDPゴシック" panose="020B0400000000000000" pitchFamily="50" charset="-128"/>
          </a:endParaRPr>
        </a:p>
        <a:p>
          <a:r>
            <a:rPr kumimoji="1" lang="ja-JP" altLang="en-US" sz="1400" b="1">
              <a:latin typeface="BIZ UDPゴシック" panose="020B0400000000000000" pitchFamily="50" charset="-128"/>
              <a:ea typeface="BIZ UDPゴシック" panose="020B0400000000000000" pitchFamily="50" charset="-128"/>
            </a:rPr>
            <a:t>このシートは、</a:t>
          </a:r>
          <a:r>
            <a:rPr kumimoji="1" lang="ja-JP" altLang="en-US" sz="1400" b="1">
              <a:solidFill>
                <a:srgbClr val="FF0000"/>
              </a:solidFill>
              <a:latin typeface="BIZ UDPゴシック" panose="020B0400000000000000" pitchFamily="50" charset="-128"/>
              <a:ea typeface="BIZ UDPゴシック" panose="020B0400000000000000" pitchFamily="50" charset="-128"/>
            </a:rPr>
            <a:t>環境性能係数の算定対象部分</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が</a:t>
          </a:r>
          <a:endParaRPr kumimoji="1" lang="en-US" altLang="ja-JP" sz="1400" b="1">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400" b="1">
              <a:solidFill>
                <a:srgbClr val="FF0000"/>
              </a:solidFill>
              <a:latin typeface="BIZ UDPゴシック" panose="020B0400000000000000" pitchFamily="50" charset="-128"/>
              <a:ea typeface="BIZ UDPゴシック" panose="020B0400000000000000" pitchFamily="50" charset="-128"/>
            </a:rPr>
            <a:t>住宅等以外の用途のみの場合</a:t>
          </a:r>
          <a:r>
            <a:rPr kumimoji="1" lang="ja-JP" altLang="en-US" sz="1400" b="1">
              <a:latin typeface="BIZ UDPゴシック" panose="020B0400000000000000" pitchFamily="50" charset="-128"/>
              <a:ea typeface="BIZ UDPゴシック" panose="020B0400000000000000" pitchFamily="50" charset="-128"/>
            </a:rPr>
            <a:t>に使用してください。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32</xdr:col>
      <xdr:colOff>22860</xdr:colOff>
      <xdr:row>2</xdr:row>
      <xdr:rowOff>99060</xdr:rowOff>
    </xdr:from>
    <xdr:to>
      <xdr:col>45</xdr:col>
      <xdr:colOff>68580</xdr:colOff>
      <xdr:row>7</xdr:row>
      <xdr:rowOff>60960</xdr:rowOff>
    </xdr:to>
    <xdr:sp macro="" textlink="">
      <xdr:nvSpPr>
        <xdr:cNvPr id="3" name="テキスト ボックス 2">
          <a:extLst>
            <a:ext uri="{FF2B5EF4-FFF2-40B4-BE49-F238E27FC236}">
              <a16:creationId xmlns:a16="http://schemas.microsoft.com/office/drawing/2014/main" id="{F875A534-4CBC-432D-A8CF-78645D811AB1}"/>
            </a:ext>
          </a:extLst>
        </xdr:cNvPr>
        <xdr:cNvSpPr txBox="1"/>
      </xdr:nvSpPr>
      <xdr:spPr>
        <a:xfrm>
          <a:off x="8511540" y="510540"/>
          <a:ext cx="5021580" cy="92964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BIZ UDPゴシック" panose="020B0400000000000000" pitchFamily="50" charset="-128"/>
              <a:ea typeface="BIZ UDPゴシック" panose="020B0400000000000000" pitchFamily="50" charset="-128"/>
            </a:rPr>
            <a:t>（注意）</a:t>
          </a:r>
          <a:endParaRPr kumimoji="1" lang="en-US" altLang="ja-JP" sz="1400" b="1">
            <a:latin typeface="BIZ UDPゴシック" panose="020B0400000000000000" pitchFamily="50" charset="-128"/>
            <a:ea typeface="BIZ UDPゴシック" panose="020B0400000000000000" pitchFamily="50" charset="-128"/>
          </a:endParaRPr>
        </a:p>
        <a:p>
          <a:r>
            <a:rPr kumimoji="1" lang="ja-JP" altLang="en-US" sz="1400" b="1">
              <a:latin typeface="BIZ UDPゴシック" panose="020B0400000000000000" pitchFamily="50" charset="-128"/>
              <a:ea typeface="BIZ UDPゴシック" panose="020B0400000000000000" pitchFamily="50" charset="-128"/>
            </a:rPr>
            <a:t>このシートは、</a:t>
          </a:r>
          <a:r>
            <a:rPr kumimoji="1" lang="ja-JP" altLang="en-US" sz="1400" b="1">
              <a:solidFill>
                <a:srgbClr val="FF0000"/>
              </a:solidFill>
              <a:latin typeface="BIZ UDPゴシック" panose="020B0400000000000000" pitchFamily="50" charset="-128"/>
              <a:ea typeface="BIZ UDPゴシック" panose="020B0400000000000000" pitchFamily="50" charset="-128"/>
            </a:rPr>
            <a:t>環境性能係数の算定対象部分</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に</a:t>
          </a:r>
          <a:r>
            <a:rPr kumimoji="1" lang="ja-JP" altLang="en-US" sz="1400" b="1">
              <a:solidFill>
                <a:srgbClr val="FF0000"/>
              </a:solidFill>
              <a:latin typeface="BIZ UDPゴシック" panose="020B0400000000000000" pitchFamily="50" charset="-128"/>
              <a:ea typeface="BIZ UDPゴシック" panose="020B0400000000000000" pitchFamily="50" charset="-128"/>
            </a:rPr>
            <a:t>住宅等用途</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と</a:t>
          </a:r>
          <a:endParaRPr kumimoji="1" lang="en-US" altLang="ja-JP" sz="1400" b="1">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400" b="1">
              <a:solidFill>
                <a:srgbClr val="FF0000"/>
              </a:solidFill>
              <a:latin typeface="BIZ UDPゴシック" panose="020B0400000000000000" pitchFamily="50" charset="-128"/>
              <a:ea typeface="BIZ UDPゴシック" panose="020B0400000000000000" pitchFamily="50" charset="-128"/>
            </a:rPr>
            <a:t>住宅等以外の用途の両方が含まれる場合</a:t>
          </a:r>
          <a:r>
            <a:rPr kumimoji="1" lang="ja-JP" altLang="en-US" sz="1400" b="1">
              <a:latin typeface="BIZ UDPゴシック" panose="020B0400000000000000" pitchFamily="50" charset="-128"/>
              <a:ea typeface="BIZ UDPゴシック" panose="020B0400000000000000" pitchFamily="50" charset="-128"/>
            </a:rPr>
            <a:t>に使用してください。</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36</xdr:row>
          <xdr:rowOff>7620</xdr:rowOff>
        </xdr:from>
        <xdr:to>
          <xdr:col>2</xdr:col>
          <xdr:colOff>289560</xdr:colOff>
          <xdr:row>37</xdr:row>
          <xdr:rowOff>7620</xdr:rowOff>
        </xdr:to>
        <xdr:sp macro="" textlink="">
          <xdr:nvSpPr>
            <xdr:cNvPr id="10241" name="Option Button 1" hidden="1">
              <a:extLst>
                <a:ext uri="{63B3BB69-23CF-44E3-9099-C40C66FF867C}">
                  <a14:compatExt spid="_x0000_s10241"/>
                </a:ext>
                <a:ext uri="{FF2B5EF4-FFF2-40B4-BE49-F238E27FC236}">
                  <a16:creationId xmlns:a16="http://schemas.microsoft.com/office/drawing/2014/main" id="{00000000-0008-0000-0B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37</xdr:row>
          <xdr:rowOff>0</xdr:rowOff>
        </xdr:from>
        <xdr:to>
          <xdr:col>2</xdr:col>
          <xdr:colOff>289560</xdr:colOff>
          <xdr:row>38</xdr:row>
          <xdr:rowOff>0</xdr:rowOff>
        </xdr:to>
        <xdr:sp macro="" textlink="">
          <xdr:nvSpPr>
            <xdr:cNvPr id="10242" name="Option Button 2" hidden="1">
              <a:extLst>
                <a:ext uri="{63B3BB69-23CF-44E3-9099-C40C66FF867C}">
                  <a14:compatExt spid="_x0000_s10242"/>
                </a:ext>
                <a:ext uri="{FF2B5EF4-FFF2-40B4-BE49-F238E27FC236}">
                  <a16:creationId xmlns:a16="http://schemas.microsoft.com/office/drawing/2014/main" id="{00000000-0008-0000-0B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7620</xdr:rowOff>
        </xdr:from>
        <xdr:to>
          <xdr:col>2</xdr:col>
          <xdr:colOff>289560</xdr:colOff>
          <xdr:row>40</xdr:row>
          <xdr:rowOff>7620</xdr:rowOff>
        </xdr:to>
        <xdr:sp macro="" textlink="">
          <xdr:nvSpPr>
            <xdr:cNvPr id="10243" name="Option Button 3" hidden="1">
              <a:extLst>
                <a:ext uri="{63B3BB69-23CF-44E3-9099-C40C66FF867C}">
                  <a14:compatExt spid="_x0000_s10243"/>
                </a:ext>
                <a:ext uri="{FF2B5EF4-FFF2-40B4-BE49-F238E27FC236}">
                  <a16:creationId xmlns:a16="http://schemas.microsoft.com/office/drawing/2014/main" id="{00000000-0008-0000-0B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28</xdr:row>
          <xdr:rowOff>182880</xdr:rowOff>
        </xdr:from>
        <xdr:to>
          <xdr:col>4</xdr:col>
          <xdr:colOff>99060</xdr:colOff>
          <xdr:row>30</xdr:row>
          <xdr:rowOff>0</xdr:rowOff>
        </xdr:to>
        <xdr:sp macro="" textlink="">
          <xdr:nvSpPr>
            <xdr:cNvPr id="10244" name="Option Button 4" hidden="1">
              <a:extLst>
                <a:ext uri="{63B3BB69-23CF-44E3-9099-C40C66FF867C}">
                  <a14:compatExt spid="_x0000_s10244"/>
                </a:ext>
                <a:ext uri="{FF2B5EF4-FFF2-40B4-BE49-F238E27FC236}">
                  <a16:creationId xmlns:a16="http://schemas.microsoft.com/office/drawing/2014/main" id="{00000000-0008-0000-0B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518160</xdr:colOff>
          <xdr:row>28</xdr:row>
          <xdr:rowOff>175260</xdr:rowOff>
        </xdr:from>
        <xdr:to>
          <xdr:col>7</xdr:col>
          <xdr:colOff>99060</xdr:colOff>
          <xdr:row>30</xdr:row>
          <xdr:rowOff>0</xdr:rowOff>
        </xdr:to>
        <xdr:sp macro="" textlink="">
          <xdr:nvSpPr>
            <xdr:cNvPr id="10245" name="Option Button 5" hidden="1">
              <a:extLst>
                <a:ext uri="{63B3BB69-23CF-44E3-9099-C40C66FF867C}">
                  <a14:compatExt spid="_x0000_s10245"/>
                </a:ext>
                <a:ext uri="{FF2B5EF4-FFF2-40B4-BE49-F238E27FC236}">
                  <a16:creationId xmlns:a16="http://schemas.microsoft.com/office/drawing/2014/main" id="{00000000-0008-0000-0B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28</xdr:row>
          <xdr:rowOff>182880</xdr:rowOff>
        </xdr:from>
        <xdr:to>
          <xdr:col>10</xdr:col>
          <xdr:colOff>83820</xdr:colOff>
          <xdr:row>30</xdr:row>
          <xdr:rowOff>7620</xdr:rowOff>
        </xdr:to>
        <xdr:sp macro="" textlink="">
          <xdr:nvSpPr>
            <xdr:cNvPr id="10246" name="Option Button 6" hidden="1">
              <a:extLst>
                <a:ext uri="{63B3BB69-23CF-44E3-9099-C40C66FF867C}">
                  <a14:compatExt spid="_x0000_s10246"/>
                </a:ext>
                <a:ext uri="{FF2B5EF4-FFF2-40B4-BE49-F238E27FC236}">
                  <a16:creationId xmlns:a16="http://schemas.microsoft.com/office/drawing/2014/main" id="{00000000-0008-0000-0B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38</xdr:row>
          <xdr:rowOff>0</xdr:rowOff>
        </xdr:from>
        <xdr:to>
          <xdr:col>2</xdr:col>
          <xdr:colOff>289560</xdr:colOff>
          <xdr:row>39</xdr:row>
          <xdr:rowOff>0</xdr:rowOff>
        </xdr:to>
        <xdr:sp macro="" textlink="">
          <xdr:nvSpPr>
            <xdr:cNvPr id="10247" name="Option Button 7" hidden="1">
              <a:extLst>
                <a:ext uri="{63B3BB69-23CF-44E3-9099-C40C66FF867C}">
                  <a14:compatExt spid="_x0000_s10247"/>
                </a:ext>
                <a:ext uri="{FF2B5EF4-FFF2-40B4-BE49-F238E27FC236}">
                  <a16:creationId xmlns:a16="http://schemas.microsoft.com/office/drawing/2014/main" id="{00000000-0008-0000-0B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35</xdr:row>
          <xdr:rowOff>0</xdr:rowOff>
        </xdr:from>
        <xdr:to>
          <xdr:col>2</xdr:col>
          <xdr:colOff>289560</xdr:colOff>
          <xdr:row>36</xdr:row>
          <xdr:rowOff>0</xdr:rowOff>
        </xdr:to>
        <xdr:sp macro="" textlink="">
          <xdr:nvSpPr>
            <xdr:cNvPr id="10248" name="Option Button 8" hidden="1">
              <a:extLst>
                <a:ext uri="{63B3BB69-23CF-44E3-9099-C40C66FF867C}">
                  <a14:compatExt spid="_x0000_s10248"/>
                </a:ext>
                <a:ext uri="{FF2B5EF4-FFF2-40B4-BE49-F238E27FC236}">
                  <a16:creationId xmlns:a16="http://schemas.microsoft.com/office/drawing/2014/main" id="{00000000-0008-0000-0B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43</xdr:row>
          <xdr:rowOff>60960</xdr:rowOff>
        </xdr:from>
        <xdr:to>
          <xdr:col>2</xdr:col>
          <xdr:colOff>289560</xdr:colOff>
          <xdr:row>43</xdr:row>
          <xdr:rowOff>312420</xdr:rowOff>
        </xdr:to>
        <xdr:sp macro="" textlink="">
          <xdr:nvSpPr>
            <xdr:cNvPr id="10249" name="Option Button 9" hidden="1">
              <a:extLst>
                <a:ext uri="{63B3BB69-23CF-44E3-9099-C40C66FF867C}">
                  <a14:compatExt spid="_x0000_s10249"/>
                </a:ext>
                <a:ext uri="{FF2B5EF4-FFF2-40B4-BE49-F238E27FC236}">
                  <a16:creationId xmlns:a16="http://schemas.microsoft.com/office/drawing/2014/main" id="{00000000-0008-0000-0B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42</xdr:row>
          <xdr:rowOff>60960</xdr:rowOff>
        </xdr:from>
        <xdr:to>
          <xdr:col>2</xdr:col>
          <xdr:colOff>289560</xdr:colOff>
          <xdr:row>42</xdr:row>
          <xdr:rowOff>312420</xdr:rowOff>
        </xdr:to>
        <xdr:sp macro="" textlink="">
          <xdr:nvSpPr>
            <xdr:cNvPr id="10250" name="Option Button 10" hidden="1">
              <a:extLst>
                <a:ext uri="{63B3BB69-23CF-44E3-9099-C40C66FF867C}">
                  <a14:compatExt spid="_x0000_s10250"/>
                </a:ext>
                <a:ext uri="{FF2B5EF4-FFF2-40B4-BE49-F238E27FC236}">
                  <a16:creationId xmlns:a16="http://schemas.microsoft.com/office/drawing/2014/main" id="{00000000-0008-0000-0B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21</xdr:row>
          <xdr:rowOff>22860</xdr:rowOff>
        </xdr:from>
        <xdr:to>
          <xdr:col>3</xdr:col>
          <xdr:colOff>0</xdr:colOff>
          <xdr:row>21</xdr:row>
          <xdr:rowOff>198120</xdr:rowOff>
        </xdr:to>
        <xdr:sp macro="" textlink="">
          <xdr:nvSpPr>
            <xdr:cNvPr id="10251" name="Option Button 11" hidden="1">
              <a:extLst>
                <a:ext uri="{63B3BB69-23CF-44E3-9099-C40C66FF867C}">
                  <a14:compatExt spid="_x0000_s10251"/>
                </a:ext>
                <a:ext uri="{FF2B5EF4-FFF2-40B4-BE49-F238E27FC236}">
                  <a16:creationId xmlns:a16="http://schemas.microsoft.com/office/drawing/2014/main" id="{00000000-0008-0000-0B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22</xdr:row>
          <xdr:rowOff>22860</xdr:rowOff>
        </xdr:from>
        <xdr:to>
          <xdr:col>3</xdr:col>
          <xdr:colOff>0</xdr:colOff>
          <xdr:row>22</xdr:row>
          <xdr:rowOff>198120</xdr:rowOff>
        </xdr:to>
        <xdr:sp macro="" textlink="">
          <xdr:nvSpPr>
            <xdr:cNvPr id="10252" name="Option Button 12" hidden="1">
              <a:extLst>
                <a:ext uri="{63B3BB69-23CF-44E3-9099-C40C66FF867C}">
                  <a14:compatExt spid="_x0000_s10252"/>
                </a:ext>
                <a:ext uri="{FF2B5EF4-FFF2-40B4-BE49-F238E27FC236}">
                  <a16:creationId xmlns:a16="http://schemas.microsoft.com/office/drawing/2014/main" id="{00000000-0008-0000-0B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20</xdr:row>
          <xdr:rowOff>160020</xdr:rowOff>
        </xdr:from>
        <xdr:to>
          <xdr:col>3</xdr:col>
          <xdr:colOff>60960</xdr:colOff>
          <xdr:row>23</xdr:row>
          <xdr:rowOff>45720</xdr:rowOff>
        </xdr:to>
        <xdr:sp macro="" textlink="">
          <xdr:nvSpPr>
            <xdr:cNvPr id="10253" name="Group Box 13" hidden="1">
              <a:extLst>
                <a:ext uri="{63B3BB69-23CF-44E3-9099-C40C66FF867C}">
                  <a14:compatExt spid="_x0000_s10253"/>
                </a:ext>
                <a:ext uri="{FF2B5EF4-FFF2-40B4-BE49-F238E27FC236}">
                  <a16:creationId xmlns:a16="http://schemas.microsoft.com/office/drawing/2014/main" id="{00000000-0008-0000-0B00-00000D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34</xdr:row>
          <xdr:rowOff>160020</xdr:rowOff>
        </xdr:from>
        <xdr:to>
          <xdr:col>3</xdr:col>
          <xdr:colOff>7620</xdr:colOff>
          <xdr:row>40</xdr:row>
          <xdr:rowOff>45720</xdr:rowOff>
        </xdr:to>
        <xdr:sp macro="" textlink="">
          <xdr:nvSpPr>
            <xdr:cNvPr id="10254" name="Group Box 14" hidden="1">
              <a:extLst>
                <a:ext uri="{63B3BB69-23CF-44E3-9099-C40C66FF867C}">
                  <a14:compatExt spid="_x0000_s10254"/>
                </a:ext>
                <a:ext uri="{FF2B5EF4-FFF2-40B4-BE49-F238E27FC236}">
                  <a16:creationId xmlns:a16="http://schemas.microsoft.com/office/drawing/2014/main" id="{00000000-0008-0000-0B00-00000E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41</xdr:row>
          <xdr:rowOff>160020</xdr:rowOff>
        </xdr:from>
        <xdr:to>
          <xdr:col>3</xdr:col>
          <xdr:colOff>7620</xdr:colOff>
          <xdr:row>44</xdr:row>
          <xdr:rowOff>60960</xdr:rowOff>
        </xdr:to>
        <xdr:sp macro="" textlink="">
          <xdr:nvSpPr>
            <xdr:cNvPr id="10255" name="Group Box 15" hidden="1">
              <a:extLst>
                <a:ext uri="{63B3BB69-23CF-44E3-9099-C40C66FF867C}">
                  <a14:compatExt spid="_x0000_s10255"/>
                </a:ext>
                <a:ext uri="{FF2B5EF4-FFF2-40B4-BE49-F238E27FC236}">
                  <a16:creationId xmlns:a16="http://schemas.microsoft.com/office/drawing/2014/main" id="{00000000-0008-0000-0B00-00000F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28</xdr:row>
          <xdr:rowOff>152400</xdr:rowOff>
        </xdr:from>
        <xdr:to>
          <xdr:col>15</xdr:col>
          <xdr:colOff>106680</xdr:colOff>
          <xdr:row>30</xdr:row>
          <xdr:rowOff>38100</xdr:rowOff>
        </xdr:to>
        <xdr:sp macro="" textlink="">
          <xdr:nvSpPr>
            <xdr:cNvPr id="10256" name="Group Box 16" hidden="1">
              <a:extLst>
                <a:ext uri="{63B3BB69-23CF-44E3-9099-C40C66FF867C}">
                  <a14:compatExt spid="_x0000_s10256"/>
                </a:ext>
                <a:ext uri="{FF2B5EF4-FFF2-40B4-BE49-F238E27FC236}">
                  <a16:creationId xmlns:a16="http://schemas.microsoft.com/office/drawing/2014/main" id="{00000000-0008-0000-0B00-000010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1226820</xdr:colOff>
          <xdr:row>1</xdr:row>
          <xdr:rowOff>30480</xdr:rowOff>
        </xdr:from>
        <xdr:to>
          <xdr:col>5</xdr:col>
          <xdr:colOff>60960</xdr:colOff>
          <xdr:row>1</xdr:row>
          <xdr:rowOff>266700</xdr:rowOff>
        </xdr:to>
        <xdr:sp macro="" textlink="">
          <xdr:nvSpPr>
            <xdr:cNvPr id="11265" name="Option Button 1" hidden="1">
              <a:extLst>
                <a:ext uri="{63B3BB69-23CF-44E3-9099-C40C66FF867C}">
                  <a14:compatExt spid="_x0000_s11265"/>
                </a:ext>
                <a:ext uri="{FF2B5EF4-FFF2-40B4-BE49-F238E27FC236}">
                  <a16:creationId xmlns:a16="http://schemas.microsoft.com/office/drawing/2014/main" id="{00000000-0008-0000-0C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xdr:row>
          <xdr:rowOff>30480</xdr:rowOff>
        </xdr:from>
        <xdr:to>
          <xdr:col>8</xdr:col>
          <xdr:colOff>342900</xdr:colOff>
          <xdr:row>1</xdr:row>
          <xdr:rowOff>266700</xdr:rowOff>
        </xdr:to>
        <xdr:sp macro="" textlink="">
          <xdr:nvSpPr>
            <xdr:cNvPr id="11266" name="Option Button 2" hidden="1">
              <a:extLst>
                <a:ext uri="{63B3BB69-23CF-44E3-9099-C40C66FF867C}">
                  <a14:compatExt spid="_x0000_s11266"/>
                </a:ext>
                <a:ext uri="{FF2B5EF4-FFF2-40B4-BE49-F238E27FC236}">
                  <a16:creationId xmlns:a16="http://schemas.microsoft.com/office/drawing/2014/main" id="{00000000-0008-0000-0C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1226820</xdr:colOff>
          <xdr:row>4</xdr:row>
          <xdr:rowOff>22860</xdr:rowOff>
        </xdr:from>
        <xdr:to>
          <xdr:col>5</xdr:col>
          <xdr:colOff>60960</xdr:colOff>
          <xdr:row>4</xdr:row>
          <xdr:rowOff>251460</xdr:rowOff>
        </xdr:to>
        <xdr:sp macro="" textlink="">
          <xdr:nvSpPr>
            <xdr:cNvPr id="11267" name="Option Button 3" hidden="1">
              <a:extLst>
                <a:ext uri="{63B3BB69-23CF-44E3-9099-C40C66FF867C}">
                  <a14:compatExt spid="_x0000_s11267"/>
                </a:ext>
                <a:ext uri="{FF2B5EF4-FFF2-40B4-BE49-F238E27FC236}">
                  <a16:creationId xmlns:a16="http://schemas.microsoft.com/office/drawing/2014/main" id="{00000000-0008-0000-0C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xdr:row>
          <xdr:rowOff>22860</xdr:rowOff>
        </xdr:from>
        <xdr:to>
          <xdr:col>8</xdr:col>
          <xdr:colOff>365760</xdr:colOff>
          <xdr:row>4</xdr:row>
          <xdr:rowOff>251460</xdr:rowOff>
        </xdr:to>
        <xdr:sp macro="" textlink="">
          <xdr:nvSpPr>
            <xdr:cNvPr id="11268" name="Option Button 4" hidden="1">
              <a:extLst>
                <a:ext uri="{63B3BB69-23CF-44E3-9099-C40C66FF867C}">
                  <a14:compatExt spid="_x0000_s11268"/>
                </a:ext>
                <a:ext uri="{FF2B5EF4-FFF2-40B4-BE49-F238E27FC236}">
                  <a16:creationId xmlns:a16="http://schemas.microsoft.com/office/drawing/2014/main" id="{00000000-0008-0000-0C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11</xdr:row>
          <xdr:rowOff>0</xdr:rowOff>
        </xdr:from>
        <xdr:to>
          <xdr:col>3</xdr:col>
          <xdr:colOff>99060</xdr:colOff>
          <xdr:row>12</xdr:row>
          <xdr:rowOff>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C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11</xdr:row>
          <xdr:rowOff>175260</xdr:rowOff>
        </xdr:from>
        <xdr:to>
          <xdr:col>3</xdr:col>
          <xdr:colOff>99060</xdr:colOff>
          <xdr:row>13</xdr:row>
          <xdr:rowOff>7620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C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12</xdr:row>
          <xdr:rowOff>160020</xdr:rowOff>
        </xdr:from>
        <xdr:to>
          <xdr:col>3</xdr:col>
          <xdr:colOff>99060</xdr:colOff>
          <xdr:row>14</xdr:row>
          <xdr:rowOff>45720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C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16</xdr:row>
          <xdr:rowOff>22860</xdr:rowOff>
        </xdr:from>
        <xdr:to>
          <xdr:col>3</xdr:col>
          <xdr:colOff>99060</xdr:colOff>
          <xdr:row>16</xdr:row>
          <xdr:rowOff>182880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C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17</xdr:row>
          <xdr:rowOff>30480</xdr:rowOff>
        </xdr:from>
        <xdr:to>
          <xdr:col>3</xdr:col>
          <xdr:colOff>99060</xdr:colOff>
          <xdr:row>18</xdr:row>
          <xdr:rowOff>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C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18</xdr:row>
          <xdr:rowOff>22860</xdr:rowOff>
        </xdr:from>
        <xdr:to>
          <xdr:col>3</xdr:col>
          <xdr:colOff>99060</xdr:colOff>
          <xdr:row>19</xdr:row>
          <xdr:rowOff>114300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C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16</xdr:row>
          <xdr:rowOff>22860</xdr:rowOff>
        </xdr:from>
        <xdr:to>
          <xdr:col>5</xdr:col>
          <xdr:colOff>99060</xdr:colOff>
          <xdr:row>16</xdr:row>
          <xdr:rowOff>182880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C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16</xdr:row>
          <xdr:rowOff>22860</xdr:rowOff>
        </xdr:from>
        <xdr:to>
          <xdr:col>10</xdr:col>
          <xdr:colOff>60960</xdr:colOff>
          <xdr:row>17</xdr:row>
          <xdr:rowOff>7620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C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7620</xdr:rowOff>
        </xdr:from>
        <xdr:to>
          <xdr:col>3</xdr:col>
          <xdr:colOff>152400</xdr:colOff>
          <xdr:row>23</xdr:row>
          <xdr:rowOff>0</xdr:rowOff>
        </xdr:to>
        <xdr:sp macro="" textlink="">
          <xdr:nvSpPr>
            <xdr:cNvPr id="11277" name="Option Button 13" hidden="1">
              <a:extLst>
                <a:ext uri="{63B3BB69-23CF-44E3-9099-C40C66FF867C}">
                  <a14:compatExt spid="_x0000_s11277"/>
                </a:ext>
                <a:ext uri="{FF2B5EF4-FFF2-40B4-BE49-F238E27FC236}">
                  <a16:creationId xmlns:a16="http://schemas.microsoft.com/office/drawing/2014/main" id="{00000000-0008-0000-0C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144780</xdr:rowOff>
        </xdr:from>
        <xdr:to>
          <xdr:col>3</xdr:col>
          <xdr:colOff>152400</xdr:colOff>
          <xdr:row>24</xdr:row>
          <xdr:rowOff>38100</xdr:rowOff>
        </xdr:to>
        <xdr:sp macro="" textlink="">
          <xdr:nvSpPr>
            <xdr:cNvPr id="11278" name="Option Button 14" hidden="1">
              <a:extLst>
                <a:ext uri="{63B3BB69-23CF-44E3-9099-C40C66FF867C}">
                  <a14:compatExt spid="_x0000_s11278"/>
                </a:ext>
                <a:ext uri="{FF2B5EF4-FFF2-40B4-BE49-F238E27FC236}">
                  <a16:creationId xmlns:a16="http://schemas.microsoft.com/office/drawing/2014/main" id="{00000000-0008-0000-0C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22</xdr:row>
          <xdr:rowOff>7620</xdr:rowOff>
        </xdr:from>
        <xdr:to>
          <xdr:col>7</xdr:col>
          <xdr:colOff>152400</xdr:colOff>
          <xdr:row>23</xdr:row>
          <xdr:rowOff>0</xdr:rowOff>
        </xdr:to>
        <xdr:sp macro="" textlink="">
          <xdr:nvSpPr>
            <xdr:cNvPr id="11279" name="Option Button 15" hidden="1">
              <a:extLst>
                <a:ext uri="{63B3BB69-23CF-44E3-9099-C40C66FF867C}">
                  <a14:compatExt spid="_x0000_s11279"/>
                </a:ext>
                <a:ext uri="{FF2B5EF4-FFF2-40B4-BE49-F238E27FC236}">
                  <a16:creationId xmlns:a16="http://schemas.microsoft.com/office/drawing/2014/main" id="{00000000-0008-0000-0C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22</xdr:row>
          <xdr:rowOff>7620</xdr:rowOff>
        </xdr:from>
        <xdr:to>
          <xdr:col>10</xdr:col>
          <xdr:colOff>137160</xdr:colOff>
          <xdr:row>23</xdr:row>
          <xdr:rowOff>0</xdr:rowOff>
        </xdr:to>
        <xdr:sp macro="" textlink="">
          <xdr:nvSpPr>
            <xdr:cNvPr id="11280" name="Option Button 16" hidden="1">
              <a:extLst>
                <a:ext uri="{63B3BB69-23CF-44E3-9099-C40C66FF867C}">
                  <a14:compatExt spid="_x0000_s11280"/>
                </a:ext>
                <a:ext uri="{FF2B5EF4-FFF2-40B4-BE49-F238E27FC236}">
                  <a16:creationId xmlns:a16="http://schemas.microsoft.com/office/drawing/2014/main" id="{00000000-0008-0000-0C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xdr:row>
          <xdr:rowOff>0</xdr:rowOff>
        </xdr:from>
        <xdr:to>
          <xdr:col>10</xdr:col>
          <xdr:colOff>480060</xdr:colOff>
          <xdr:row>9</xdr:row>
          <xdr:rowOff>76200</xdr:rowOff>
        </xdr:to>
        <xdr:sp macro="" textlink="">
          <xdr:nvSpPr>
            <xdr:cNvPr id="11281" name="Group Box 17" hidden="1">
              <a:extLst>
                <a:ext uri="{63B3BB69-23CF-44E3-9099-C40C66FF867C}">
                  <a14:compatExt spid="_x0000_s11281"/>
                </a:ext>
                <a:ext uri="{FF2B5EF4-FFF2-40B4-BE49-F238E27FC236}">
                  <a16:creationId xmlns:a16="http://schemas.microsoft.com/office/drawing/2014/main" id="{00000000-0008-0000-0C00-000011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21</xdr:row>
          <xdr:rowOff>144780</xdr:rowOff>
        </xdr:from>
        <xdr:to>
          <xdr:col>3</xdr:col>
          <xdr:colOff>144780</xdr:colOff>
          <xdr:row>24</xdr:row>
          <xdr:rowOff>38100</xdr:rowOff>
        </xdr:to>
        <xdr:sp macro="" textlink="">
          <xdr:nvSpPr>
            <xdr:cNvPr id="11282" name="Group Box 18" hidden="1">
              <a:extLst>
                <a:ext uri="{63B3BB69-23CF-44E3-9099-C40C66FF867C}">
                  <a14:compatExt spid="_x0000_s11282"/>
                </a:ext>
                <a:ext uri="{FF2B5EF4-FFF2-40B4-BE49-F238E27FC236}">
                  <a16:creationId xmlns:a16="http://schemas.microsoft.com/office/drawing/2014/main" id="{00000000-0008-0000-0C00-000012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746760</xdr:colOff>
          <xdr:row>21</xdr:row>
          <xdr:rowOff>144780</xdr:rowOff>
        </xdr:from>
        <xdr:to>
          <xdr:col>10</xdr:col>
          <xdr:colOff>830580</xdr:colOff>
          <xdr:row>23</xdr:row>
          <xdr:rowOff>45720</xdr:rowOff>
        </xdr:to>
        <xdr:sp macro="" textlink="">
          <xdr:nvSpPr>
            <xdr:cNvPr id="11283" name="Group Box 19" hidden="1">
              <a:extLst>
                <a:ext uri="{63B3BB69-23CF-44E3-9099-C40C66FF867C}">
                  <a14:compatExt spid="_x0000_s11283"/>
                </a:ext>
                <a:ext uri="{FF2B5EF4-FFF2-40B4-BE49-F238E27FC236}">
                  <a16:creationId xmlns:a16="http://schemas.microsoft.com/office/drawing/2014/main" id="{00000000-0008-0000-0C00-000013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1097280</xdr:colOff>
          <xdr:row>0</xdr:row>
          <xdr:rowOff>182880</xdr:rowOff>
        </xdr:from>
        <xdr:to>
          <xdr:col>10</xdr:col>
          <xdr:colOff>175260</xdr:colOff>
          <xdr:row>2</xdr:row>
          <xdr:rowOff>0</xdr:rowOff>
        </xdr:to>
        <xdr:sp macro="" textlink="">
          <xdr:nvSpPr>
            <xdr:cNvPr id="11284" name="Group Box 20" hidden="1">
              <a:extLst>
                <a:ext uri="{63B3BB69-23CF-44E3-9099-C40C66FF867C}">
                  <a14:compatExt spid="_x0000_s11284"/>
                </a:ext>
                <a:ext uri="{FF2B5EF4-FFF2-40B4-BE49-F238E27FC236}">
                  <a16:creationId xmlns:a16="http://schemas.microsoft.com/office/drawing/2014/main" id="{00000000-0008-0000-0C00-000014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1112520</xdr:colOff>
          <xdr:row>3</xdr:row>
          <xdr:rowOff>121920</xdr:rowOff>
        </xdr:from>
        <xdr:to>
          <xdr:col>12</xdr:col>
          <xdr:colOff>0</xdr:colOff>
          <xdr:row>5</xdr:row>
          <xdr:rowOff>7620</xdr:rowOff>
        </xdr:to>
        <xdr:sp macro="" textlink="">
          <xdr:nvSpPr>
            <xdr:cNvPr id="11285" name="Group Box 21" hidden="1">
              <a:extLst>
                <a:ext uri="{63B3BB69-23CF-44E3-9099-C40C66FF867C}">
                  <a14:compatExt spid="_x0000_s11285"/>
                </a:ext>
                <a:ext uri="{FF2B5EF4-FFF2-40B4-BE49-F238E27FC236}">
                  <a16:creationId xmlns:a16="http://schemas.microsoft.com/office/drawing/2014/main" id="{00000000-0008-0000-0C00-000015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36</xdr:row>
          <xdr:rowOff>7620</xdr:rowOff>
        </xdr:from>
        <xdr:to>
          <xdr:col>2</xdr:col>
          <xdr:colOff>289560</xdr:colOff>
          <xdr:row>37</xdr:row>
          <xdr:rowOff>7620</xdr:rowOff>
        </xdr:to>
        <xdr:sp macro="" textlink="">
          <xdr:nvSpPr>
            <xdr:cNvPr id="13313" name="Option Button 1" hidden="1">
              <a:extLst>
                <a:ext uri="{63B3BB69-23CF-44E3-9099-C40C66FF867C}">
                  <a14:compatExt spid="_x0000_s13313"/>
                </a:ext>
                <a:ext uri="{FF2B5EF4-FFF2-40B4-BE49-F238E27FC236}">
                  <a16:creationId xmlns:a16="http://schemas.microsoft.com/office/drawing/2014/main" id="{00000000-0008-0000-0E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37</xdr:row>
          <xdr:rowOff>0</xdr:rowOff>
        </xdr:from>
        <xdr:to>
          <xdr:col>2</xdr:col>
          <xdr:colOff>289560</xdr:colOff>
          <xdr:row>38</xdr:row>
          <xdr:rowOff>0</xdr:rowOff>
        </xdr:to>
        <xdr:sp macro="" textlink="">
          <xdr:nvSpPr>
            <xdr:cNvPr id="13314" name="Option Button 2" hidden="1">
              <a:extLst>
                <a:ext uri="{63B3BB69-23CF-44E3-9099-C40C66FF867C}">
                  <a14:compatExt spid="_x0000_s13314"/>
                </a:ext>
                <a:ext uri="{FF2B5EF4-FFF2-40B4-BE49-F238E27FC236}">
                  <a16:creationId xmlns:a16="http://schemas.microsoft.com/office/drawing/2014/main" id="{00000000-0008-0000-0E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7620</xdr:rowOff>
        </xdr:from>
        <xdr:to>
          <xdr:col>2</xdr:col>
          <xdr:colOff>289560</xdr:colOff>
          <xdr:row>40</xdr:row>
          <xdr:rowOff>7620</xdr:rowOff>
        </xdr:to>
        <xdr:sp macro="" textlink="">
          <xdr:nvSpPr>
            <xdr:cNvPr id="13315" name="Option Button 3" hidden="1">
              <a:extLst>
                <a:ext uri="{63B3BB69-23CF-44E3-9099-C40C66FF867C}">
                  <a14:compatExt spid="_x0000_s13315"/>
                </a:ext>
                <a:ext uri="{FF2B5EF4-FFF2-40B4-BE49-F238E27FC236}">
                  <a16:creationId xmlns:a16="http://schemas.microsoft.com/office/drawing/2014/main" id="{00000000-0008-0000-0E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28</xdr:row>
          <xdr:rowOff>182880</xdr:rowOff>
        </xdr:from>
        <xdr:to>
          <xdr:col>4</xdr:col>
          <xdr:colOff>99060</xdr:colOff>
          <xdr:row>30</xdr:row>
          <xdr:rowOff>0</xdr:rowOff>
        </xdr:to>
        <xdr:sp macro="" textlink="">
          <xdr:nvSpPr>
            <xdr:cNvPr id="13316" name="Option Button 4" hidden="1">
              <a:extLst>
                <a:ext uri="{63B3BB69-23CF-44E3-9099-C40C66FF867C}">
                  <a14:compatExt spid="_x0000_s13316"/>
                </a:ext>
                <a:ext uri="{FF2B5EF4-FFF2-40B4-BE49-F238E27FC236}">
                  <a16:creationId xmlns:a16="http://schemas.microsoft.com/office/drawing/2014/main" id="{00000000-0008-0000-0E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518160</xdr:colOff>
          <xdr:row>28</xdr:row>
          <xdr:rowOff>175260</xdr:rowOff>
        </xdr:from>
        <xdr:to>
          <xdr:col>7</xdr:col>
          <xdr:colOff>99060</xdr:colOff>
          <xdr:row>30</xdr:row>
          <xdr:rowOff>0</xdr:rowOff>
        </xdr:to>
        <xdr:sp macro="" textlink="">
          <xdr:nvSpPr>
            <xdr:cNvPr id="13317" name="Option Button 5" hidden="1">
              <a:extLst>
                <a:ext uri="{63B3BB69-23CF-44E3-9099-C40C66FF867C}">
                  <a14:compatExt spid="_x0000_s13317"/>
                </a:ext>
                <a:ext uri="{FF2B5EF4-FFF2-40B4-BE49-F238E27FC236}">
                  <a16:creationId xmlns:a16="http://schemas.microsoft.com/office/drawing/2014/main" id="{00000000-0008-0000-0E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28</xdr:row>
          <xdr:rowOff>182880</xdr:rowOff>
        </xdr:from>
        <xdr:to>
          <xdr:col>10</xdr:col>
          <xdr:colOff>83820</xdr:colOff>
          <xdr:row>30</xdr:row>
          <xdr:rowOff>7620</xdr:rowOff>
        </xdr:to>
        <xdr:sp macro="" textlink="">
          <xdr:nvSpPr>
            <xdr:cNvPr id="13318" name="Option Button 6" hidden="1">
              <a:extLst>
                <a:ext uri="{63B3BB69-23CF-44E3-9099-C40C66FF867C}">
                  <a14:compatExt spid="_x0000_s13318"/>
                </a:ext>
                <a:ext uri="{FF2B5EF4-FFF2-40B4-BE49-F238E27FC236}">
                  <a16:creationId xmlns:a16="http://schemas.microsoft.com/office/drawing/2014/main" id="{00000000-0008-0000-0E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38</xdr:row>
          <xdr:rowOff>0</xdr:rowOff>
        </xdr:from>
        <xdr:to>
          <xdr:col>2</xdr:col>
          <xdr:colOff>289560</xdr:colOff>
          <xdr:row>39</xdr:row>
          <xdr:rowOff>0</xdr:rowOff>
        </xdr:to>
        <xdr:sp macro="" textlink="">
          <xdr:nvSpPr>
            <xdr:cNvPr id="13319" name="Option Button 7" hidden="1">
              <a:extLst>
                <a:ext uri="{63B3BB69-23CF-44E3-9099-C40C66FF867C}">
                  <a14:compatExt spid="_x0000_s13319"/>
                </a:ext>
                <a:ext uri="{FF2B5EF4-FFF2-40B4-BE49-F238E27FC236}">
                  <a16:creationId xmlns:a16="http://schemas.microsoft.com/office/drawing/2014/main" id="{00000000-0008-0000-0E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35</xdr:row>
          <xdr:rowOff>0</xdr:rowOff>
        </xdr:from>
        <xdr:to>
          <xdr:col>2</xdr:col>
          <xdr:colOff>289560</xdr:colOff>
          <xdr:row>36</xdr:row>
          <xdr:rowOff>0</xdr:rowOff>
        </xdr:to>
        <xdr:sp macro="" textlink="">
          <xdr:nvSpPr>
            <xdr:cNvPr id="13320" name="Option Button 8" hidden="1">
              <a:extLst>
                <a:ext uri="{63B3BB69-23CF-44E3-9099-C40C66FF867C}">
                  <a14:compatExt spid="_x0000_s13320"/>
                </a:ext>
                <a:ext uri="{FF2B5EF4-FFF2-40B4-BE49-F238E27FC236}">
                  <a16:creationId xmlns:a16="http://schemas.microsoft.com/office/drawing/2014/main" id="{00000000-0008-0000-0E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43</xdr:row>
          <xdr:rowOff>60960</xdr:rowOff>
        </xdr:from>
        <xdr:to>
          <xdr:col>2</xdr:col>
          <xdr:colOff>289560</xdr:colOff>
          <xdr:row>43</xdr:row>
          <xdr:rowOff>312420</xdr:rowOff>
        </xdr:to>
        <xdr:sp macro="" textlink="">
          <xdr:nvSpPr>
            <xdr:cNvPr id="13321" name="Option Button 9" hidden="1">
              <a:extLst>
                <a:ext uri="{63B3BB69-23CF-44E3-9099-C40C66FF867C}">
                  <a14:compatExt spid="_x0000_s13321"/>
                </a:ext>
                <a:ext uri="{FF2B5EF4-FFF2-40B4-BE49-F238E27FC236}">
                  <a16:creationId xmlns:a16="http://schemas.microsoft.com/office/drawing/2014/main" id="{00000000-0008-0000-0E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42</xdr:row>
          <xdr:rowOff>60960</xdr:rowOff>
        </xdr:from>
        <xdr:to>
          <xdr:col>2</xdr:col>
          <xdr:colOff>289560</xdr:colOff>
          <xdr:row>42</xdr:row>
          <xdr:rowOff>312420</xdr:rowOff>
        </xdr:to>
        <xdr:sp macro="" textlink="">
          <xdr:nvSpPr>
            <xdr:cNvPr id="13322" name="Option Button 10" hidden="1">
              <a:extLst>
                <a:ext uri="{63B3BB69-23CF-44E3-9099-C40C66FF867C}">
                  <a14:compatExt spid="_x0000_s13322"/>
                </a:ext>
                <a:ext uri="{FF2B5EF4-FFF2-40B4-BE49-F238E27FC236}">
                  <a16:creationId xmlns:a16="http://schemas.microsoft.com/office/drawing/2014/main" id="{00000000-0008-0000-0E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21</xdr:row>
          <xdr:rowOff>22860</xdr:rowOff>
        </xdr:from>
        <xdr:to>
          <xdr:col>3</xdr:col>
          <xdr:colOff>0</xdr:colOff>
          <xdr:row>21</xdr:row>
          <xdr:rowOff>198120</xdr:rowOff>
        </xdr:to>
        <xdr:sp macro="" textlink="">
          <xdr:nvSpPr>
            <xdr:cNvPr id="13323" name="Option Button 11" hidden="1">
              <a:extLst>
                <a:ext uri="{63B3BB69-23CF-44E3-9099-C40C66FF867C}">
                  <a14:compatExt spid="_x0000_s13323"/>
                </a:ext>
                <a:ext uri="{FF2B5EF4-FFF2-40B4-BE49-F238E27FC236}">
                  <a16:creationId xmlns:a16="http://schemas.microsoft.com/office/drawing/2014/main" id="{00000000-0008-0000-0E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22</xdr:row>
          <xdr:rowOff>22860</xdr:rowOff>
        </xdr:from>
        <xdr:to>
          <xdr:col>3</xdr:col>
          <xdr:colOff>0</xdr:colOff>
          <xdr:row>22</xdr:row>
          <xdr:rowOff>198120</xdr:rowOff>
        </xdr:to>
        <xdr:sp macro="" textlink="">
          <xdr:nvSpPr>
            <xdr:cNvPr id="13324" name="Option Button 12" hidden="1">
              <a:extLst>
                <a:ext uri="{63B3BB69-23CF-44E3-9099-C40C66FF867C}">
                  <a14:compatExt spid="_x0000_s13324"/>
                </a:ext>
                <a:ext uri="{FF2B5EF4-FFF2-40B4-BE49-F238E27FC236}">
                  <a16:creationId xmlns:a16="http://schemas.microsoft.com/office/drawing/2014/main" id="{00000000-0008-0000-0E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20</xdr:row>
          <xdr:rowOff>160020</xdr:rowOff>
        </xdr:from>
        <xdr:to>
          <xdr:col>3</xdr:col>
          <xdr:colOff>60960</xdr:colOff>
          <xdr:row>23</xdr:row>
          <xdr:rowOff>45720</xdr:rowOff>
        </xdr:to>
        <xdr:sp macro="" textlink="">
          <xdr:nvSpPr>
            <xdr:cNvPr id="13325" name="Group Box 13" hidden="1">
              <a:extLst>
                <a:ext uri="{63B3BB69-23CF-44E3-9099-C40C66FF867C}">
                  <a14:compatExt spid="_x0000_s13325"/>
                </a:ext>
                <a:ext uri="{FF2B5EF4-FFF2-40B4-BE49-F238E27FC236}">
                  <a16:creationId xmlns:a16="http://schemas.microsoft.com/office/drawing/2014/main" id="{00000000-0008-0000-0E00-00000D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34</xdr:row>
          <xdr:rowOff>160020</xdr:rowOff>
        </xdr:from>
        <xdr:to>
          <xdr:col>3</xdr:col>
          <xdr:colOff>7620</xdr:colOff>
          <xdr:row>40</xdr:row>
          <xdr:rowOff>45720</xdr:rowOff>
        </xdr:to>
        <xdr:sp macro="" textlink="">
          <xdr:nvSpPr>
            <xdr:cNvPr id="13326" name="Group Box 14" hidden="1">
              <a:extLst>
                <a:ext uri="{63B3BB69-23CF-44E3-9099-C40C66FF867C}">
                  <a14:compatExt spid="_x0000_s13326"/>
                </a:ext>
                <a:ext uri="{FF2B5EF4-FFF2-40B4-BE49-F238E27FC236}">
                  <a16:creationId xmlns:a16="http://schemas.microsoft.com/office/drawing/2014/main" id="{00000000-0008-0000-0E00-00000E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41</xdr:row>
          <xdr:rowOff>160020</xdr:rowOff>
        </xdr:from>
        <xdr:to>
          <xdr:col>3</xdr:col>
          <xdr:colOff>7620</xdr:colOff>
          <xdr:row>44</xdr:row>
          <xdr:rowOff>60960</xdr:rowOff>
        </xdr:to>
        <xdr:sp macro="" textlink="">
          <xdr:nvSpPr>
            <xdr:cNvPr id="13327" name="Group Box 15" hidden="1">
              <a:extLst>
                <a:ext uri="{63B3BB69-23CF-44E3-9099-C40C66FF867C}">
                  <a14:compatExt spid="_x0000_s13327"/>
                </a:ext>
                <a:ext uri="{FF2B5EF4-FFF2-40B4-BE49-F238E27FC236}">
                  <a16:creationId xmlns:a16="http://schemas.microsoft.com/office/drawing/2014/main" id="{00000000-0008-0000-0E00-00000F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28</xdr:row>
          <xdr:rowOff>152400</xdr:rowOff>
        </xdr:from>
        <xdr:to>
          <xdr:col>15</xdr:col>
          <xdr:colOff>106680</xdr:colOff>
          <xdr:row>30</xdr:row>
          <xdr:rowOff>38100</xdr:rowOff>
        </xdr:to>
        <xdr:sp macro="" textlink="">
          <xdr:nvSpPr>
            <xdr:cNvPr id="13328" name="Group Box 16" hidden="1">
              <a:extLst>
                <a:ext uri="{63B3BB69-23CF-44E3-9099-C40C66FF867C}">
                  <a14:compatExt spid="_x0000_s13328"/>
                </a:ext>
                <a:ext uri="{FF2B5EF4-FFF2-40B4-BE49-F238E27FC236}">
                  <a16:creationId xmlns:a16="http://schemas.microsoft.com/office/drawing/2014/main" id="{00000000-0008-0000-0E00-000010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1226820</xdr:colOff>
          <xdr:row>1</xdr:row>
          <xdr:rowOff>30480</xdr:rowOff>
        </xdr:from>
        <xdr:to>
          <xdr:col>5</xdr:col>
          <xdr:colOff>60960</xdr:colOff>
          <xdr:row>1</xdr:row>
          <xdr:rowOff>266700</xdr:rowOff>
        </xdr:to>
        <xdr:sp macro="" textlink="">
          <xdr:nvSpPr>
            <xdr:cNvPr id="14337" name="Option Button 1" hidden="1">
              <a:extLst>
                <a:ext uri="{63B3BB69-23CF-44E3-9099-C40C66FF867C}">
                  <a14:compatExt spid="_x0000_s14337"/>
                </a:ext>
                <a:ext uri="{FF2B5EF4-FFF2-40B4-BE49-F238E27FC236}">
                  <a16:creationId xmlns:a16="http://schemas.microsoft.com/office/drawing/2014/main" id="{00000000-0008-0000-0F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xdr:row>
          <xdr:rowOff>30480</xdr:rowOff>
        </xdr:from>
        <xdr:to>
          <xdr:col>8</xdr:col>
          <xdr:colOff>342900</xdr:colOff>
          <xdr:row>1</xdr:row>
          <xdr:rowOff>266700</xdr:rowOff>
        </xdr:to>
        <xdr:sp macro="" textlink="">
          <xdr:nvSpPr>
            <xdr:cNvPr id="14338" name="Option Button 2" hidden="1">
              <a:extLst>
                <a:ext uri="{63B3BB69-23CF-44E3-9099-C40C66FF867C}">
                  <a14:compatExt spid="_x0000_s14338"/>
                </a:ext>
                <a:ext uri="{FF2B5EF4-FFF2-40B4-BE49-F238E27FC236}">
                  <a16:creationId xmlns:a16="http://schemas.microsoft.com/office/drawing/2014/main" id="{00000000-0008-0000-0F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1226820</xdr:colOff>
          <xdr:row>4</xdr:row>
          <xdr:rowOff>22860</xdr:rowOff>
        </xdr:from>
        <xdr:to>
          <xdr:col>5</xdr:col>
          <xdr:colOff>60960</xdr:colOff>
          <xdr:row>4</xdr:row>
          <xdr:rowOff>251460</xdr:rowOff>
        </xdr:to>
        <xdr:sp macro="" textlink="">
          <xdr:nvSpPr>
            <xdr:cNvPr id="14339" name="Option Button 3" hidden="1">
              <a:extLst>
                <a:ext uri="{63B3BB69-23CF-44E3-9099-C40C66FF867C}">
                  <a14:compatExt spid="_x0000_s14339"/>
                </a:ext>
                <a:ext uri="{FF2B5EF4-FFF2-40B4-BE49-F238E27FC236}">
                  <a16:creationId xmlns:a16="http://schemas.microsoft.com/office/drawing/2014/main" id="{00000000-0008-0000-0F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xdr:row>
          <xdr:rowOff>22860</xdr:rowOff>
        </xdr:from>
        <xdr:to>
          <xdr:col>8</xdr:col>
          <xdr:colOff>365760</xdr:colOff>
          <xdr:row>4</xdr:row>
          <xdr:rowOff>251460</xdr:rowOff>
        </xdr:to>
        <xdr:sp macro="" textlink="">
          <xdr:nvSpPr>
            <xdr:cNvPr id="14340" name="Option Button 4" hidden="1">
              <a:extLst>
                <a:ext uri="{63B3BB69-23CF-44E3-9099-C40C66FF867C}">
                  <a14:compatExt spid="_x0000_s14340"/>
                </a:ext>
                <a:ext uri="{FF2B5EF4-FFF2-40B4-BE49-F238E27FC236}">
                  <a16:creationId xmlns:a16="http://schemas.microsoft.com/office/drawing/2014/main" id="{00000000-0008-0000-0F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11</xdr:row>
          <xdr:rowOff>0</xdr:rowOff>
        </xdr:from>
        <xdr:to>
          <xdr:col>3</xdr:col>
          <xdr:colOff>99060</xdr:colOff>
          <xdr:row>12</xdr:row>
          <xdr:rowOff>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F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11</xdr:row>
          <xdr:rowOff>175260</xdr:rowOff>
        </xdr:from>
        <xdr:to>
          <xdr:col>3</xdr:col>
          <xdr:colOff>99060</xdr:colOff>
          <xdr:row>13</xdr:row>
          <xdr:rowOff>7620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F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12</xdr:row>
          <xdr:rowOff>160020</xdr:rowOff>
        </xdr:from>
        <xdr:to>
          <xdr:col>3</xdr:col>
          <xdr:colOff>99060</xdr:colOff>
          <xdr:row>14</xdr:row>
          <xdr:rowOff>45720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F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16</xdr:row>
          <xdr:rowOff>22860</xdr:rowOff>
        </xdr:from>
        <xdr:to>
          <xdr:col>3</xdr:col>
          <xdr:colOff>99060</xdr:colOff>
          <xdr:row>16</xdr:row>
          <xdr:rowOff>182880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F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17</xdr:row>
          <xdr:rowOff>30480</xdr:rowOff>
        </xdr:from>
        <xdr:to>
          <xdr:col>3</xdr:col>
          <xdr:colOff>99060</xdr:colOff>
          <xdr:row>18</xdr:row>
          <xdr:rowOff>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F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18</xdr:row>
          <xdr:rowOff>22860</xdr:rowOff>
        </xdr:from>
        <xdr:to>
          <xdr:col>3</xdr:col>
          <xdr:colOff>99060</xdr:colOff>
          <xdr:row>19</xdr:row>
          <xdr:rowOff>114300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F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16</xdr:row>
          <xdr:rowOff>22860</xdr:rowOff>
        </xdr:from>
        <xdr:to>
          <xdr:col>5</xdr:col>
          <xdr:colOff>99060</xdr:colOff>
          <xdr:row>16</xdr:row>
          <xdr:rowOff>182880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F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16</xdr:row>
          <xdr:rowOff>22860</xdr:rowOff>
        </xdr:from>
        <xdr:to>
          <xdr:col>10</xdr:col>
          <xdr:colOff>60960</xdr:colOff>
          <xdr:row>17</xdr:row>
          <xdr:rowOff>7620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F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7620</xdr:rowOff>
        </xdr:from>
        <xdr:to>
          <xdr:col>3</xdr:col>
          <xdr:colOff>152400</xdr:colOff>
          <xdr:row>23</xdr:row>
          <xdr:rowOff>0</xdr:rowOff>
        </xdr:to>
        <xdr:sp macro="" textlink="">
          <xdr:nvSpPr>
            <xdr:cNvPr id="14349" name="Option Button 13" hidden="1">
              <a:extLst>
                <a:ext uri="{63B3BB69-23CF-44E3-9099-C40C66FF867C}">
                  <a14:compatExt spid="_x0000_s14349"/>
                </a:ext>
                <a:ext uri="{FF2B5EF4-FFF2-40B4-BE49-F238E27FC236}">
                  <a16:creationId xmlns:a16="http://schemas.microsoft.com/office/drawing/2014/main" id="{00000000-0008-0000-0F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144780</xdr:rowOff>
        </xdr:from>
        <xdr:to>
          <xdr:col>3</xdr:col>
          <xdr:colOff>152400</xdr:colOff>
          <xdr:row>24</xdr:row>
          <xdr:rowOff>38100</xdr:rowOff>
        </xdr:to>
        <xdr:sp macro="" textlink="">
          <xdr:nvSpPr>
            <xdr:cNvPr id="14350" name="Option Button 14" hidden="1">
              <a:extLst>
                <a:ext uri="{63B3BB69-23CF-44E3-9099-C40C66FF867C}">
                  <a14:compatExt spid="_x0000_s14350"/>
                </a:ext>
                <a:ext uri="{FF2B5EF4-FFF2-40B4-BE49-F238E27FC236}">
                  <a16:creationId xmlns:a16="http://schemas.microsoft.com/office/drawing/2014/main" id="{00000000-0008-0000-0F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22</xdr:row>
          <xdr:rowOff>7620</xdr:rowOff>
        </xdr:from>
        <xdr:to>
          <xdr:col>7</xdr:col>
          <xdr:colOff>152400</xdr:colOff>
          <xdr:row>23</xdr:row>
          <xdr:rowOff>0</xdr:rowOff>
        </xdr:to>
        <xdr:sp macro="" textlink="">
          <xdr:nvSpPr>
            <xdr:cNvPr id="14351" name="Option Button 15" hidden="1">
              <a:extLst>
                <a:ext uri="{63B3BB69-23CF-44E3-9099-C40C66FF867C}">
                  <a14:compatExt spid="_x0000_s14351"/>
                </a:ext>
                <a:ext uri="{FF2B5EF4-FFF2-40B4-BE49-F238E27FC236}">
                  <a16:creationId xmlns:a16="http://schemas.microsoft.com/office/drawing/2014/main" id="{00000000-0008-0000-0F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22</xdr:row>
          <xdr:rowOff>7620</xdr:rowOff>
        </xdr:from>
        <xdr:to>
          <xdr:col>10</xdr:col>
          <xdr:colOff>137160</xdr:colOff>
          <xdr:row>23</xdr:row>
          <xdr:rowOff>0</xdr:rowOff>
        </xdr:to>
        <xdr:sp macro="" textlink="">
          <xdr:nvSpPr>
            <xdr:cNvPr id="14352" name="Option Button 16" hidden="1">
              <a:extLst>
                <a:ext uri="{63B3BB69-23CF-44E3-9099-C40C66FF867C}">
                  <a14:compatExt spid="_x0000_s14352"/>
                </a:ext>
                <a:ext uri="{FF2B5EF4-FFF2-40B4-BE49-F238E27FC236}">
                  <a16:creationId xmlns:a16="http://schemas.microsoft.com/office/drawing/2014/main" id="{00000000-0008-0000-0F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xdr:row>
          <xdr:rowOff>0</xdr:rowOff>
        </xdr:from>
        <xdr:to>
          <xdr:col>10</xdr:col>
          <xdr:colOff>480060</xdr:colOff>
          <xdr:row>9</xdr:row>
          <xdr:rowOff>76200</xdr:rowOff>
        </xdr:to>
        <xdr:sp macro="" textlink="">
          <xdr:nvSpPr>
            <xdr:cNvPr id="14353" name="Group Box 17" hidden="1">
              <a:extLst>
                <a:ext uri="{63B3BB69-23CF-44E3-9099-C40C66FF867C}">
                  <a14:compatExt spid="_x0000_s14353"/>
                </a:ext>
                <a:ext uri="{FF2B5EF4-FFF2-40B4-BE49-F238E27FC236}">
                  <a16:creationId xmlns:a16="http://schemas.microsoft.com/office/drawing/2014/main" id="{00000000-0008-0000-0F00-0000113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21</xdr:row>
          <xdr:rowOff>144780</xdr:rowOff>
        </xdr:from>
        <xdr:to>
          <xdr:col>3</xdr:col>
          <xdr:colOff>144780</xdr:colOff>
          <xdr:row>24</xdr:row>
          <xdr:rowOff>38100</xdr:rowOff>
        </xdr:to>
        <xdr:sp macro="" textlink="">
          <xdr:nvSpPr>
            <xdr:cNvPr id="14354" name="Group Box 18" hidden="1">
              <a:extLst>
                <a:ext uri="{63B3BB69-23CF-44E3-9099-C40C66FF867C}">
                  <a14:compatExt spid="_x0000_s14354"/>
                </a:ext>
                <a:ext uri="{FF2B5EF4-FFF2-40B4-BE49-F238E27FC236}">
                  <a16:creationId xmlns:a16="http://schemas.microsoft.com/office/drawing/2014/main" id="{00000000-0008-0000-0F00-0000123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746760</xdr:colOff>
          <xdr:row>21</xdr:row>
          <xdr:rowOff>144780</xdr:rowOff>
        </xdr:from>
        <xdr:to>
          <xdr:col>10</xdr:col>
          <xdr:colOff>830580</xdr:colOff>
          <xdr:row>23</xdr:row>
          <xdr:rowOff>45720</xdr:rowOff>
        </xdr:to>
        <xdr:sp macro="" textlink="">
          <xdr:nvSpPr>
            <xdr:cNvPr id="14355" name="Group Box 19" hidden="1">
              <a:extLst>
                <a:ext uri="{63B3BB69-23CF-44E3-9099-C40C66FF867C}">
                  <a14:compatExt spid="_x0000_s14355"/>
                </a:ext>
                <a:ext uri="{FF2B5EF4-FFF2-40B4-BE49-F238E27FC236}">
                  <a16:creationId xmlns:a16="http://schemas.microsoft.com/office/drawing/2014/main" id="{00000000-0008-0000-0F00-0000133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1097280</xdr:colOff>
          <xdr:row>0</xdr:row>
          <xdr:rowOff>182880</xdr:rowOff>
        </xdr:from>
        <xdr:to>
          <xdr:col>10</xdr:col>
          <xdr:colOff>175260</xdr:colOff>
          <xdr:row>2</xdr:row>
          <xdr:rowOff>0</xdr:rowOff>
        </xdr:to>
        <xdr:sp macro="" textlink="">
          <xdr:nvSpPr>
            <xdr:cNvPr id="14356" name="Group Box 20" hidden="1">
              <a:extLst>
                <a:ext uri="{63B3BB69-23CF-44E3-9099-C40C66FF867C}">
                  <a14:compatExt spid="_x0000_s14356"/>
                </a:ext>
                <a:ext uri="{FF2B5EF4-FFF2-40B4-BE49-F238E27FC236}">
                  <a16:creationId xmlns:a16="http://schemas.microsoft.com/office/drawing/2014/main" id="{00000000-0008-0000-0F00-0000143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1112520</xdr:colOff>
          <xdr:row>3</xdr:row>
          <xdr:rowOff>121920</xdr:rowOff>
        </xdr:from>
        <xdr:to>
          <xdr:col>12</xdr:col>
          <xdr:colOff>0</xdr:colOff>
          <xdr:row>5</xdr:row>
          <xdr:rowOff>7620</xdr:rowOff>
        </xdr:to>
        <xdr:sp macro="" textlink="">
          <xdr:nvSpPr>
            <xdr:cNvPr id="14357" name="Group Box 21" hidden="1">
              <a:extLst>
                <a:ext uri="{63B3BB69-23CF-44E3-9099-C40C66FF867C}">
                  <a14:compatExt spid="_x0000_s14357"/>
                </a:ext>
                <a:ext uri="{FF2B5EF4-FFF2-40B4-BE49-F238E27FC236}">
                  <a16:creationId xmlns:a16="http://schemas.microsoft.com/office/drawing/2014/main" id="{00000000-0008-0000-0F00-0000153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2.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5.xml"/><Relationship Id="rId16" Type="http://schemas.openxmlformats.org/officeDocument/2006/relationships/ctrlProp" Target="../ctrlProps/ctrlProp33.xml"/><Relationship Id="rId1" Type="http://schemas.openxmlformats.org/officeDocument/2006/relationships/printerSettings" Target="../printerSettings/printerSettings11.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41.xml"/><Relationship Id="rId13" Type="http://schemas.openxmlformats.org/officeDocument/2006/relationships/ctrlProp" Target="../ctrlProps/ctrlProp46.xml"/><Relationship Id="rId18" Type="http://schemas.openxmlformats.org/officeDocument/2006/relationships/ctrlProp" Target="../ctrlProps/ctrlProp51.xml"/><Relationship Id="rId3" Type="http://schemas.openxmlformats.org/officeDocument/2006/relationships/vmlDrawing" Target="../drawings/vmlDrawing3.vml"/><Relationship Id="rId21" Type="http://schemas.openxmlformats.org/officeDocument/2006/relationships/ctrlProp" Target="../ctrlProps/ctrlProp54.xml"/><Relationship Id="rId7" Type="http://schemas.openxmlformats.org/officeDocument/2006/relationships/ctrlProp" Target="../ctrlProps/ctrlProp40.xml"/><Relationship Id="rId12" Type="http://schemas.openxmlformats.org/officeDocument/2006/relationships/ctrlProp" Target="../ctrlProps/ctrlProp45.xml"/><Relationship Id="rId17" Type="http://schemas.openxmlformats.org/officeDocument/2006/relationships/ctrlProp" Target="../ctrlProps/ctrlProp50.xml"/><Relationship Id="rId2" Type="http://schemas.openxmlformats.org/officeDocument/2006/relationships/drawing" Target="../drawings/drawing6.xml"/><Relationship Id="rId16" Type="http://schemas.openxmlformats.org/officeDocument/2006/relationships/ctrlProp" Target="../ctrlProps/ctrlProp49.xml"/><Relationship Id="rId20" Type="http://schemas.openxmlformats.org/officeDocument/2006/relationships/ctrlProp" Target="../ctrlProps/ctrlProp53.xml"/><Relationship Id="rId1" Type="http://schemas.openxmlformats.org/officeDocument/2006/relationships/printerSettings" Target="../printerSettings/printerSettings12.bin"/><Relationship Id="rId6" Type="http://schemas.openxmlformats.org/officeDocument/2006/relationships/ctrlProp" Target="../ctrlProps/ctrlProp39.xml"/><Relationship Id="rId11" Type="http://schemas.openxmlformats.org/officeDocument/2006/relationships/ctrlProp" Target="../ctrlProps/ctrlProp44.xml"/><Relationship Id="rId24" Type="http://schemas.openxmlformats.org/officeDocument/2006/relationships/ctrlProp" Target="../ctrlProps/ctrlProp57.xml"/><Relationship Id="rId5" Type="http://schemas.openxmlformats.org/officeDocument/2006/relationships/ctrlProp" Target="../ctrlProps/ctrlProp38.xml"/><Relationship Id="rId15" Type="http://schemas.openxmlformats.org/officeDocument/2006/relationships/ctrlProp" Target="../ctrlProps/ctrlProp48.xml"/><Relationship Id="rId23" Type="http://schemas.openxmlformats.org/officeDocument/2006/relationships/ctrlProp" Target="../ctrlProps/ctrlProp56.xml"/><Relationship Id="rId10" Type="http://schemas.openxmlformats.org/officeDocument/2006/relationships/ctrlProp" Target="../ctrlProps/ctrlProp43.xml"/><Relationship Id="rId19" Type="http://schemas.openxmlformats.org/officeDocument/2006/relationships/ctrlProp" Target="../ctrlProps/ctrlProp52.xml"/><Relationship Id="rId4" Type="http://schemas.openxmlformats.org/officeDocument/2006/relationships/ctrlProp" Target="../ctrlProps/ctrlProp37.xml"/><Relationship Id="rId9" Type="http://schemas.openxmlformats.org/officeDocument/2006/relationships/ctrlProp" Target="../ctrlProps/ctrlProp42.xml"/><Relationship Id="rId14" Type="http://schemas.openxmlformats.org/officeDocument/2006/relationships/ctrlProp" Target="../ctrlProps/ctrlProp47.xml"/><Relationship Id="rId22" Type="http://schemas.openxmlformats.org/officeDocument/2006/relationships/ctrlProp" Target="../ctrlProps/ctrlProp55.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62.xml"/><Relationship Id="rId13" Type="http://schemas.openxmlformats.org/officeDocument/2006/relationships/ctrlProp" Target="../ctrlProps/ctrlProp67.xml"/><Relationship Id="rId18" Type="http://schemas.openxmlformats.org/officeDocument/2006/relationships/ctrlProp" Target="../ctrlProps/ctrlProp72.xml"/><Relationship Id="rId3" Type="http://schemas.openxmlformats.org/officeDocument/2006/relationships/vmlDrawing" Target="../drawings/vmlDrawing4.vml"/><Relationship Id="rId7" Type="http://schemas.openxmlformats.org/officeDocument/2006/relationships/ctrlProp" Target="../ctrlProps/ctrlProp61.xml"/><Relationship Id="rId12" Type="http://schemas.openxmlformats.org/officeDocument/2006/relationships/ctrlProp" Target="../ctrlProps/ctrlProp66.xml"/><Relationship Id="rId17" Type="http://schemas.openxmlformats.org/officeDocument/2006/relationships/ctrlProp" Target="../ctrlProps/ctrlProp71.xml"/><Relationship Id="rId2" Type="http://schemas.openxmlformats.org/officeDocument/2006/relationships/drawing" Target="../drawings/drawing7.xml"/><Relationship Id="rId16" Type="http://schemas.openxmlformats.org/officeDocument/2006/relationships/ctrlProp" Target="../ctrlProps/ctrlProp70.xml"/><Relationship Id="rId1" Type="http://schemas.openxmlformats.org/officeDocument/2006/relationships/printerSettings" Target="../printerSettings/printerSettings14.bin"/><Relationship Id="rId6" Type="http://schemas.openxmlformats.org/officeDocument/2006/relationships/ctrlProp" Target="../ctrlProps/ctrlProp60.xml"/><Relationship Id="rId11" Type="http://schemas.openxmlformats.org/officeDocument/2006/relationships/ctrlProp" Target="../ctrlProps/ctrlProp65.xml"/><Relationship Id="rId5" Type="http://schemas.openxmlformats.org/officeDocument/2006/relationships/ctrlProp" Target="../ctrlProps/ctrlProp59.xml"/><Relationship Id="rId15" Type="http://schemas.openxmlformats.org/officeDocument/2006/relationships/ctrlProp" Target="../ctrlProps/ctrlProp69.xml"/><Relationship Id="rId10" Type="http://schemas.openxmlformats.org/officeDocument/2006/relationships/ctrlProp" Target="../ctrlProps/ctrlProp64.xml"/><Relationship Id="rId19" Type="http://schemas.openxmlformats.org/officeDocument/2006/relationships/ctrlProp" Target="../ctrlProps/ctrlProp73.xml"/><Relationship Id="rId4" Type="http://schemas.openxmlformats.org/officeDocument/2006/relationships/ctrlProp" Target="../ctrlProps/ctrlProp58.xml"/><Relationship Id="rId9" Type="http://schemas.openxmlformats.org/officeDocument/2006/relationships/ctrlProp" Target="../ctrlProps/ctrlProp63.xml"/><Relationship Id="rId14" Type="http://schemas.openxmlformats.org/officeDocument/2006/relationships/ctrlProp" Target="../ctrlProps/ctrlProp68.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78.xml"/><Relationship Id="rId13" Type="http://schemas.openxmlformats.org/officeDocument/2006/relationships/ctrlProp" Target="../ctrlProps/ctrlProp83.xml"/><Relationship Id="rId18" Type="http://schemas.openxmlformats.org/officeDocument/2006/relationships/ctrlProp" Target="../ctrlProps/ctrlProp88.xml"/><Relationship Id="rId3" Type="http://schemas.openxmlformats.org/officeDocument/2006/relationships/vmlDrawing" Target="../drawings/vmlDrawing5.vml"/><Relationship Id="rId21" Type="http://schemas.openxmlformats.org/officeDocument/2006/relationships/ctrlProp" Target="../ctrlProps/ctrlProp91.xml"/><Relationship Id="rId7" Type="http://schemas.openxmlformats.org/officeDocument/2006/relationships/ctrlProp" Target="../ctrlProps/ctrlProp77.xml"/><Relationship Id="rId12" Type="http://schemas.openxmlformats.org/officeDocument/2006/relationships/ctrlProp" Target="../ctrlProps/ctrlProp82.xml"/><Relationship Id="rId17" Type="http://schemas.openxmlformats.org/officeDocument/2006/relationships/ctrlProp" Target="../ctrlProps/ctrlProp87.xml"/><Relationship Id="rId2" Type="http://schemas.openxmlformats.org/officeDocument/2006/relationships/drawing" Target="../drawings/drawing8.xml"/><Relationship Id="rId16" Type="http://schemas.openxmlformats.org/officeDocument/2006/relationships/ctrlProp" Target="../ctrlProps/ctrlProp86.xml"/><Relationship Id="rId20" Type="http://schemas.openxmlformats.org/officeDocument/2006/relationships/ctrlProp" Target="../ctrlProps/ctrlProp90.xml"/><Relationship Id="rId1" Type="http://schemas.openxmlformats.org/officeDocument/2006/relationships/printerSettings" Target="../printerSettings/printerSettings15.bin"/><Relationship Id="rId6" Type="http://schemas.openxmlformats.org/officeDocument/2006/relationships/ctrlProp" Target="../ctrlProps/ctrlProp76.xml"/><Relationship Id="rId11" Type="http://schemas.openxmlformats.org/officeDocument/2006/relationships/ctrlProp" Target="../ctrlProps/ctrlProp81.xml"/><Relationship Id="rId24" Type="http://schemas.openxmlformats.org/officeDocument/2006/relationships/ctrlProp" Target="../ctrlProps/ctrlProp94.xml"/><Relationship Id="rId5" Type="http://schemas.openxmlformats.org/officeDocument/2006/relationships/ctrlProp" Target="../ctrlProps/ctrlProp75.xml"/><Relationship Id="rId15" Type="http://schemas.openxmlformats.org/officeDocument/2006/relationships/ctrlProp" Target="../ctrlProps/ctrlProp85.xml"/><Relationship Id="rId23" Type="http://schemas.openxmlformats.org/officeDocument/2006/relationships/ctrlProp" Target="../ctrlProps/ctrlProp93.xml"/><Relationship Id="rId10" Type="http://schemas.openxmlformats.org/officeDocument/2006/relationships/ctrlProp" Target="../ctrlProps/ctrlProp80.xml"/><Relationship Id="rId19" Type="http://schemas.openxmlformats.org/officeDocument/2006/relationships/ctrlProp" Target="../ctrlProps/ctrlProp89.xml"/><Relationship Id="rId4" Type="http://schemas.openxmlformats.org/officeDocument/2006/relationships/ctrlProp" Target="../ctrlProps/ctrlProp74.xml"/><Relationship Id="rId9" Type="http://schemas.openxmlformats.org/officeDocument/2006/relationships/ctrlProp" Target="../ctrlProps/ctrlProp79.xml"/><Relationship Id="rId14" Type="http://schemas.openxmlformats.org/officeDocument/2006/relationships/ctrlProp" Target="../ctrlProps/ctrlProp84.xml"/><Relationship Id="rId22" Type="http://schemas.openxmlformats.org/officeDocument/2006/relationships/ctrlProp" Target="../ctrlProps/ctrlProp9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A1:T33"/>
  <sheetViews>
    <sheetView showGridLines="0" tabSelected="1" view="pageBreakPreview" zoomScaleNormal="70" zoomScaleSheetLayoutView="100" workbookViewId="0">
      <selection activeCell="P2" sqref="P2"/>
    </sheetView>
  </sheetViews>
  <sheetFormatPr defaultColWidth="8.09765625" defaultRowHeight="15"/>
  <cols>
    <col min="1" max="2" width="0.59765625" style="4" customWidth="1"/>
    <col min="3" max="3" width="9.69921875" style="7" customWidth="1"/>
    <col min="4" max="4" width="8.19921875" style="7" customWidth="1"/>
    <col min="5" max="5" width="8.69921875" style="7" customWidth="1"/>
    <col min="6" max="6" width="4.69921875" style="7" customWidth="1"/>
    <col min="7" max="7" width="8.69921875" style="7" customWidth="1"/>
    <col min="8" max="8" width="4.69921875" style="7" customWidth="1"/>
    <col min="9" max="9" width="8.69921875" style="7" customWidth="1"/>
    <col min="10" max="10" width="4.69921875" style="7" customWidth="1"/>
    <col min="11" max="11" width="8.69921875" style="7" customWidth="1"/>
    <col min="12" max="12" width="4.69921875" style="7" customWidth="1"/>
    <col min="13" max="13" width="8.69921875" style="7" customWidth="1"/>
    <col min="14" max="14" width="4.69921875" style="7" customWidth="1"/>
    <col min="15" max="15" width="8.69921875" style="7" customWidth="1"/>
    <col min="16" max="16" width="4.69921875" style="7" customWidth="1"/>
    <col min="17" max="17" width="5.69921875" style="4" customWidth="1"/>
    <col min="18" max="18" width="0.19921875" style="4" customWidth="1"/>
    <col min="19" max="19" width="5.69921875" style="19" customWidth="1"/>
    <col min="20" max="20" width="8.09765625" style="19" hidden="1" customWidth="1"/>
    <col min="21" max="242" width="8.09765625" style="4"/>
    <col min="243" max="244" width="1" style="4" customWidth="1"/>
    <col min="245" max="245" width="6.59765625" style="4" customWidth="1"/>
    <col min="246" max="246" width="14.59765625" style="4" customWidth="1"/>
    <col min="247" max="247" width="17" style="4" customWidth="1"/>
    <col min="248" max="248" width="2.19921875" style="4" customWidth="1"/>
    <col min="249" max="249" width="4.19921875" style="4" customWidth="1"/>
    <col min="250" max="250" width="2.19921875" style="4" customWidth="1"/>
    <col min="251" max="251" width="4.19921875" style="4" customWidth="1"/>
    <col min="252" max="252" width="2.19921875" style="4" customWidth="1"/>
    <col min="253" max="253" width="6.69921875" style="4" customWidth="1"/>
    <col min="254" max="254" width="10.09765625" style="4" customWidth="1"/>
    <col min="255" max="255" width="2.19921875" style="4" customWidth="1"/>
    <col min="256" max="256" width="4.09765625" style="4" customWidth="1"/>
    <col min="257" max="257" width="2.19921875" style="4" customWidth="1"/>
    <col min="258" max="258" width="4.09765625" style="4" customWidth="1"/>
    <col min="259" max="259" width="2.19921875" style="4" customWidth="1"/>
    <col min="260" max="261" width="2.09765625" style="4" customWidth="1"/>
    <col min="262" max="272" width="0" style="4" hidden="1" customWidth="1"/>
    <col min="273" max="498" width="8.09765625" style="4"/>
    <col min="499" max="500" width="1" style="4" customWidth="1"/>
    <col min="501" max="501" width="6.59765625" style="4" customWidth="1"/>
    <col min="502" max="502" width="14.59765625" style="4" customWidth="1"/>
    <col min="503" max="503" width="17" style="4" customWidth="1"/>
    <col min="504" max="504" width="2.19921875" style="4" customWidth="1"/>
    <col min="505" max="505" width="4.19921875" style="4" customWidth="1"/>
    <col min="506" max="506" width="2.19921875" style="4" customWidth="1"/>
    <col min="507" max="507" width="4.19921875" style="4" customWidth="1"/>
    <col min="508" max="508" width="2.19921875" style="4" customWidth="1"/>
    <col min="509" max="509" width="6.69921875" style="4" customWidth="1"/>
    <col min="510" max="510" width="10.09765625" style="4" customWidth="1"/>
    <col min="511" max="511" width="2.19921875" style="4" customWidth="1"/>
    <col min="512" max="512" width="4.09765625" style="4" customWidth="1"/>
    <col min="513" max="513" width="2.19921875" style="4" customWidth="1"/>
    <col min="514" max="514" width="4.09765625" style="4" customWidth="1"/>
    <col min="515" max="515" width="2.19921875" style="4" customWidth="1"/>
    <col min="516" max="517" width="2.09765625" style="4" customWidth="1"/>
    <col min="518" max="528" width="0" style="4" hidden="1" customWidth="1"/>
    <col min="529" max="754" width="8.09765625" style="4"/>
    <col min="755" max="756" width="1" style="4" customWidth="1"/>
    <col min="757" max="757" width="6.59765625" style="4" customWidth="1"/>
    <col min="758" max="758" width="14.59765625" style="4" customWidth="1"/>
    <col min="759" max="759" width="17" style="4" customWidth="1"/>
    <col min="760" max="760" width="2.19921875" style="4" customWidth="1"/>
    <col min="761" max="761" width="4.19921875" style="4" customWidth="1"/>
    <col min="762" max="762" width="2.19921875" style="4" customWidth="1"/>
    <col min="763" max="763" width="4.19921875" style="4" customWidth="1"/>
    <col min="764" max="764" width="2.19921875" style="4" customWidth="1"/>
    <col min="765" max="765" width="6.69921875" style="4" customWidth="1"/>
    <col min="766" max="766" width="10.09765625" style="4" customWidth="1"/>
    <col min="767" max="767" width="2.19921875" style="4" customWidth="1"/>
    <col min="768" max="768" width="4.09765625" style="4" customWidth="1"/>
    <col min="769" max="769" width="2.19921875" style="4" customWidth="1"/>
    <col min="770" max="770" width="4.09765625" style="4" customWidth="1"/>
    <col min="771" max="771" width="2.19921875" style="4" customWidth="1"/>
    <col min="772" max="773" width="2.09765625" style="4" customWidth="1"/>
    <col min="774" max="784" width="0" style="4" hidden="1" customWidth="1"/>
    <col min="785" max="1010" width="8.09765625" style="4"/>
    <col min="1011" max="1012" width="1" style="4" customWidth="1"/>
    <col min="1013" max="1013" width="6.59765625" style="4" customWidth="1"/>
    <col min="1014" max="1014" width="14.59765625" style="4" customWidth="1"/>
    <col min="1015" max="1015" width="17" style="4" customWidth="1"/>
    <col min="1016" max="1016" width="2.19921875" style="4" customWidth="1"/>
    <col min="1017" max="1017" width="4.19921875" style="4" customWidth="1"/>
    <col min="1018" max="1018" width="2.19921875" style="4" customWidth="1"/>
    <col min="1019" max="1019" width="4.19921875" style="4" customWidth="1"/>
    <col min="1020" max="1020" width="2.19921875" style="4" customWidth="1"/>
    <col min="1021" max="1021" width="6.69921875" style="4" customWidth="1"/>
    <col min="1022" max="1022" width="10.09765625" style="4" customWidth="1"/>
    <col min="1023" max="1023" width="2.19921875" style="4" customWidth="1"/>
    <col min="1024" max="1024" width="4.09765625" style="4" customWidth="1"/>
    <col min="1025" max="1025" width="2.19921875" style="4" customWidth="1"/>
    <col min="1026" max="1026" width="4.09765625" style="4" customWidth="1"/>
    <col min="1027" max="1027" width="2.19921875" style="4" customWidth="1"/>
    <col min="1028" max="1029" width="2.09765625" style="4" customWidth="1"/>
    <col min="1030" max="1040" width="0" style="4" hidden="1" customWidth="1"/>
    <col min="1041" max="1266" width="8.09765625" style="4"/>
    <col min="1267" max="1268" width="1" style="4" customWidth="1"/>
    <col min="1269" max="1269" width="6.59765625" style="4" customWidth="1"/>
    <col min="1270" max="1270" width="14.59765625" style="4" customWidth="1"/>
    <col min="1271" max="1271" width="17" style="4" customWidth="1"/>
    <col min="1272" max="1272" width="2.19921875" style="4" customWidth="1"/>
    <col min="1273" max="1273" width="4.19921875" style="4" customWidth="1"/>
    <col min="1274" max="1274" width="2.19921875" style="4" customWidth="1"/>
    <col min="1275" max="1275" width="4.19921875" style="4" customWidth="1"/>
    <col min="1276" max="1276" width="2.19921875" style="4" customWidth="1"/>
    <col min="1277" max="1277" width="6.69921875" style="4" customWidth="1"/>
    <col min="1278" max="1278" width="10.09765625" style="4" customWidth="1"/>
    <col min="1279" max="1279" width="2.19921875" style="4" customWidth="1"/>
    <col min="1280" max="1280" width="4.09765625" style="4" customWidth="1"/>
    <col min="1281" max="1281" width="2.19921875" style="4" customWidth="1"/>
    <col min="1282" max="1282" width="4.09765625" style="4" customWidth="1"/>
    <col min="1283" max="1283" width="2.19921875" style="4" customWidth="1"/>
    <col min="1284" max="1285" width="2.09765625" style="4" customWidth="1"/>
    <col min="1286" max="1296" width="0" style="4" hidden="1" customWidth="1"/>
    <col min="1297" max="1522" width="8.09765625" style="4"/>
    <col min="1523" max="1524" width="1" style="4" customWidth="1"/>
    <col min="1525" max="1525" width="6.59765625" style="4" customWidth="1"/>
    <col min="1526" max="1526" width="14.59765625" style="4" customWidth="1"/>
    <col min="1527" max="1527" width="17" style="4" customWidth="1"/>
    <col min="1528" max="1528" width="2.19921875" style="4" customWidth="1"/>
    <col min="1529" max="1529" width="4.19921875" style="4" customWidth="1"/>
    <col min="1530" max="1530" width="2.19921875" style="4" customWidth="1"/>
    <col min="1531" max="1531" width="4.19921875" style="4" customWidth="1"/>
    <col min="1532" max="1532" width="2.19921875" style="4" customWidth="1"/>
    <col min="1533" max="1533" width="6.69921875" style="4" customWidth="1"/>
    <col min="1534" max="1534" width="10.09765625" style="4" customWidth="1"/>
    <col min="1535" max="1535" width="2.19921875" style="4" customWidth="1"/>
    <col min="1536" max="1536" width="4.09765625" style="4" customWidth="1"/>
    <col min="1537" max="1537" width="2.19921875" style="4" customWidth="1"/>
    <col min="1538" max="1538" width="4.09765625" style="4" customWidth="1"/>
    <col min="1539" max="1539" width="2.19921875" style="4" customWidth="1"/>
    <col min="1540" max="1541" width="2.09765625" style="4" customWidth="1"/>
    <col min="1542" max="1552" width="0" style="4" hidden="1" customWidth="1"/>
    <col min="1553" max="1778" width="8.09765625" style="4"/>
    <col min="1779" max="1780" width="1" style="4" customWidth="1"/>
    <col min="1781" max="1781" width="6.59765625" style="4" customWidth="1"/>
    <col min="1782" max="1782" width="14.59765625" style="4" customWidth="1"/>
    <col min="1783" max="1783" width="17" style="4" customWidth="1"/>
    <col min="1784" max="1784" width="2.19921875" style="4" customWidth="1"/>
    <col min="1785" max="1785" width="4.19921875" style="4" customWidth="1"/>
    <col min="1786" max="1786" width="2.19921875" style="4" customWidth="1"/>
    <col min="1787" max="1787" width="4.19921875" style="4" customWidth="1"/>
    <col min="1788" max="1788" width="2.19921875" style="4" customWidth="1"/>
    <col min="1789" max="1789" width="6.69921875" style="4" customWidth="1"/>
    <col min="1790" max="1790" width="10.09765625" style="4" customWidth="1"/>
    <col min="1791" max="1791" width="2.19921875" style="4" customWidth="1"/>
    <col min="1792" max="1792" width="4.09765625" style="4" customWidth="1"/>
    <col min="1793" max="1793" width="2.19921875" style="4" customWidth="1"/>
    <col min="1794" max="1794" width="4.09765625" style="4" customWidth="1"/>
    <col min="1795" max="1795" width="2.19921875" style="4" customWidth="1"/>
    <col min="1796" max="1797" width="2.09765625" style="4" customWidth="1"/>
    <col min="1798" max="1808" width="0" style="4" hidden="1" customWidth="1"/>
    <col min="1809" max="2034" width="8.09765625" style="4"/>
    <col min="2035" max="2036" width="1" style="4" customWidth="1"/>
    <col min="2037" max="2037" width="6.59765625" style="4" customWidth="1"/>
    <col min="2038" max="2038" width="14.59765625" style="4" customWidth="1"/>
    <col min="2039" max="2039" width="17" style="4" customWidth="1"/>
    <col min="2040" max="2040" width="2.19921875" style="4" customWidth="1"/>
    <col min="2041" max="2041" width="4.19921875" style="4" customWidth="1"/>
    <col min="2042" max="2042" width="2.19921875" style="4" customWidth="1"/>
    <col min="2043" max="2043" width="4.19921875" style="4" customWidth="1"/>
    <col min="2044" max="2044" width="2.19921875" style="4" customWidth="1"/>
    <col min="2045" max="2045" width="6.69921875" style="4" customWidth="1"/>
    <col min="2046" max="2046" width="10.09765625" style="4" customWidth="1"/>
    <col min="2047" max="2047" width="2.19921875" style="4" customWidth="1"/>
    <col min="2048" max="2048" width="4.09765625" style="4" customWidth="1"/>
    <col min="2049" max="2049" width="2.19921875" style="4" customWidth="1"/>
    <col min="2050" max="2050" width="4.09765625" style="4" customWidth="1"/>
    <col min="2051" max="2051" width="2.19921875" style="4" customWidth="1"/>
    <col min="2052" max="2053" width="2.09765625" style="4" customWidth="1"/>
    <col min="2054" max="2064" width="0" style="4" hidden="1" customWidth="1"/>
    <col min="2065" max="2290" width="8.09765625" style="4"/>
    <col min="2291" max="2292" width="1" style="4" customWidth="1"/>
    <col min="2293" max="2293" width="6.59765625" style="4" customWidth="1"/>
    <col min="2294" max="2294" width="14.59765625" style="4" customWidth="1"/>
    <col min="2295" max="2295" width="17" style="4" customWidth="1"/>
    <col min="2296" max="2296" width="2.19921875" style="4" customWidth="1"/>
    <col min="2297" max="2297" width="4.19921875" style="4" customWidth="1"/>
    <col min="2298" max="2298" width="2.19921875" style="4" customWidth="1"/>
    <col min="2299" max="2299" width="4.19921875" style="4" customWidth="1"/>
    <col min="2300" max="2300" width="2.19921875" style="4" customWidth="1"/>
    <col min="2301" max="2301" width="6.69921875" style="4" customWidth="1"/>
    <col min="2302" max="2302" width="10.09765625" style="4" customWidth="1"/>
    <col min="2303" max="2303" width="2.19921875" style="4" customWidth="1"/>
    <col min="2304" max="2304" width="4.09765625" style="4" customWidth="1"/>
    <col min="2305" max="2305" width="2.19921875" style="4" customWidth="1"/>
    <col min="2306" max="2306" width="4.09765625" style="4" customWidth="1"/>
    <col min="2307" max="2307" width="2.19921875" style="4" customWidth="1"/>
    <col min="2308" max="2309" width="2.09765625" style="4" customWidth="1"/>
    <col min="2310" max="2320" width="0" style="4" hidden="1" customWidth="1"/>
    <col min="2321" max="2546" width="8.09765625" style="4"/>
    <col min="2547" max="2548" width="1" style="4" customWidth="1"/>
    <col min="2549" max="2549" width="6.59765625" style="4" customWidth="1"/>
    <col min="2550" max="2550" width="14.59765625" style="4" customWidth="1"/>
    <col min="2551" max="2551" width="17" style="4" customWidth="1"/>
    <col min="2552" max="2552" width="2.19921875" style="4" customWidth="1"/>
    <col min="2553" max="2553" width="4.19921875" style="4" customWidth="1"/>
    <col min="2554" max="2554" width="2.19921875" style="4" customWidth="1"/>
    <col min="2555" max="2555" width="4.19921875" style="4" customWidth="1"/>
    <col min="2556" max="2556" width="2.19921875" style="4" customWidth="1"/>
    <col min="2557" max="2557" width="6.69921875" style="4" customWidth="1"/>
    <col min="2558" max="2558" width="10.09765625" style="4" customWidth="1"/>
    <col min="2559" max="2559" width="2.19921875" style="4" customWidth="1"/>
    <col min="2560" max="2560" width="4.09765625" style="4" customWidth="1"/>
    <col min="2561" max="2561" width="2.19921875" style="4" customWidth="1"/>
    <col min="2562" max="2562" width="4.09765625" style="4" customWidth="1"/>
    <col min="2563" max="2563" width="2.19921875" style="4" customWidth="1"/>
    <col min="2564" max="2565" width="2.09765625" style="4" customWidth="1"/>
    <col min="2566" max="2576" width="0" style="4" hidden="1" customWidth="1"/>
    <col min="2577" max="2802" width="8.09765625" style="4"/>
    <col min="2803" max="2804" width="1" style="4" customWidth="1"/>
    <col min="2805" max="2805" width="6.59765625" style="4" customWidth="1"/>
    <col min="2806" max="2806" width="14.59765625" style="4" customWidth="1"/>
    <col min="2807" max="2807" width="17" style="4" customWidth="1"/>
    <col min="2808" max="2808" width="2.19921875" style="4" customWidth="1"/>
    <col min="2809" max="2809" width="4.19921875" style="4" customWidth="1"/>
    <col min="2810" max="2810" width="2.19921875" style="4" customWidth="1"/>
    <col min="2811" max="2811" width="4.19921875" style="4" customWidth="1"/>
    <col min="2812" max="2812" width="2.19921875" style="4" customWidth="1"/>
    <col min="2813" max="2813" width="6.69921875" style="4" customWidth="1"/>
    <col min="2814" max="2814" width="10.09765625" style="4" customWidth="1"/>
    <col min="2815" max="2815" width="2.19921875" style="4" customWidth="1"/>
    <col min="2816" max="2816" width="4.09765625" style="4" customWidth="1"/>
    <col min="2817" max="2817" width="2.19921875" style="4" customWidth="1"/>
    <col min="2818" max="2818" width="4.09765625" style="4" customWidth="1"/>
    <col min="2819" max="2819" width="2.19921875" style="4" customWidth="1"/>
    <col min="2820" max="2821" width="2.09765625" style="4" customWidth="1"/>
    <col min="2822" max="2832" width="0" style="4" hidden="1" customWidth="1"/>
    <col min="2833" max="3058" width="8.09765625" style="4"/>
    <col min="3059" max="3060" width="1" style="4" customWidth="1"/>
    <col min="3061" max="3061" width="6.59765625" style="4" customWidth="1"/>
    <col min="3062" max="3062" width="14.59765625" style="4" customWidth="1"/>
    <col min="3063" max="3063" width="17" style="4" customWidth="1"/>
    <col min="3064" max="3064" width="2.19921875" style="4" customWidth="1"/>
    <col min="3065" max="3065" width="4.19921875" style="4" customWidth="1"/>
    <col min="3066" max="3066" width="2.19921875" style="4" customWidth="1"/>
    <col min="3067" max="3067" width="4.19921875" style="4" customWidth="1"/>
    <col min="3068" max="3068" width="2.19921875" style="4" customWidth="1"/>
    <col min="3069" max="3069" width="6.69921875" style="4" customWidth="1"/>
    <col min="3070" max="3070" width="10.09765625" style="4" customWidth="1"/>
    <col min="3071" max="3071" width="2.19921875" style="4" customWidth="1"/>
    <col min="3072" max="3072" width="4.09765625" style="4" customWidth="1"/>
    <col min="3073" max="3073" width="2.19921875" style="4" customWidth="1"/>
    <col min="3074" max="3074" width="4.09765625" style="4" customWidth="1"/>
    <col min="3075" max="3075" width="2.19921875" style="4" customWidth="1"/>
    <col min="3076" max="3077" width="2.09765625" style="4" customWidth="1"/>
    <col min="3078" max="3088" width="0" style="4" hidden="1" customWidth="1"/>
    <col min="3089" max="3314" width="8.09765625" style="4"/>
    <col min="3315" max="3316" width="1" style="4" customWidth="1"/>
    <col min="3317" max="3317" width="6.59765625" style="4" customWidth="1"/>
    <col min="3318" max="3318" width="14.59765625" style="4" customWidth="1"/>
    <col min="3319" max="3319" width="17" style="4" customWidth="1"/>
    <col min="3320" max="3320" width="2.19921875" style="4" customWidth="1"/>
    <col min="3321" max="3321" width="4.19921875" style="4" customWidth="1"/>
    <col min="3322" max="3322" width="2.19921875" style="4" customWidth="1"/>
    <col min="3323" max="3323" width="4.19921875" style="4" customWidth="1"/>
    <col min="3324" max="3324" width="2.19921875" style="4" customWidth="1"/>
    <col min="3325" max="3325" width="6.69921875" style="4" customWidth="1"/>
    <col min="3326" max="3326" width="10.09765625" style="4" customWidth="1"/>
    <col min="3327" max="3327" width="2.19921875" style="4" customWidth="1"/>
    <col min="3328" max="3328" width="4.09765625" style="4" customWidth="1"/>
    <col min="3329" max="3329" width="2.19921875" style="4" customWidth="1"/>
    <col min="3330" max="3330" width="4.09765625" style="4" customWidth="1"/>
    <col min="3331" max="3331" width="2.19921875" style="4" customWidth="1"/>
    <col min="3332" max="3333" width="2.09765625" style="4" customWidth="1"/>
    <col min="3334" max="3344" width="0" style="4" hidden="1" customWidth="1"/>
    <col min="3345" max="3570" width="8.09765625" style="4"/>
    <col min="3571" max="3572" width="1" style="4" customWidth="1"/>
    <col min="3573" max="3573" width="6.59765625" style="4" customWidth="1"/>
    <col min="3574" max="3574" width="14.59765625" style="4" customWidth="1"/>
    <col min="3575" max="3575" width="17" style="4" customWidth="1"/>
    <col min="3576" max="3576" width="2.19921875" style="4" customWidth="1"/>
    <col min="3577" max="3577" width="4.19921875" style="4" customWidth="1"/>
    <col min="3578" max="3578" width="2.19921875" style="4" customWidth="1"/>
    <col min="3579" max="3579" width="4.19921875" style="4" customWidth="1"/>
    <col min="3580" max="3580" width="2.19921875" style="4" customWidth="1"/>
    <col min="3581" max="3581" width="6.69921875" style="4" customWidth="1"/>
    <col min="3582" max="3582" width="10.09765625" style="4" customWidth="1"/>
    <col min="3583" max="3583" width="2.19921875" style="4" customWidth="1"/>
    <col min="3584" max="3584" width="4.09765625" style="4" customWidth="1"/>
    <col min="3585" max="3585" width="2.19921875" style="4" customWidth="1"/>
    <col min="3586" max="3586" width="4.09765625" style="4" customWidth="1"/>
    <col min="3587" max="3587" width="2.19921875" style="4" customWidth="1"/>
    <col min="3588" max="3589" width="2.09765625" style="4" customWidth="1"/>
    <col min="3590" max="3600" width="0" style="4" hidden="1" customWidth="1"/>
    <col min="3601" max="3826" width="8.09765625" style="4"/>
    <col min="3827" max="3828" width="1" style="4" customWidth="1"/>
    <col min="3829" max="3829" width="6.59765625" style="4" customWidth="1"/>
    <col min="3830" max="3830" width="14.59765625" style="4" customWidth="1"/>
    <col min="3831" max="3831" width="17" style="4" customWidth="1"/>
    <col min="3832" max="3832" width="2.19921875" style="4" customWidth="1"/>
    <col min="3833" max="3833" width="4.19921875" style="4" customWidth="1"/>
    <col min="3834" max="3834" width="2.19921875" style="4" customWidth="1"/>
    <col min="3835" max="3835" width="4.19921875" style="4" customWidth="1"/>
    <col min="3836" max="3836" width="2.19921875" style="4" customWidth="1"/>
    <col min="3837" max="3837" width="6.69921875" style="4" customWidth="1"/>
    <col min="3838" max="3838" width="10.09765625" style="4" customWidth="1"/>
    <col min="3839" max="3839" width="2.19921875" style="4" customWidth="1"/>
    <col min="3840" max="3840" width="4.09765625" style="4" customWidth="1"/>
    <col min="3841" max="3841" width="2.19921875" style="4" customWidth="1"/>
    <col min="3842" max="3842" width="4.09765625" style="4" customWidth="1"/>
    <col min="3843" max="3843" width="2.19921875" style="4" customWidth="1"/>
    <col min="3844" max="3845" width="2.09765625" style="4" customWidth="1"/>
    <col min="3846" max="3856" width="0" style="4" hidden="1" customWidth="1"/>
    <col min="3857" max="4082" width="8.09765625" style="4"/>
    <col min="4083" max="4084" width="1" style="4" customWidth="1"/>
    <col min="4085" max="4085" width="6.59765625" style="4" customWidth="1"/>
    <col min="4086" max="4086" width="14.59765625" style="4" customWidth="1"/>
    <col min="4087" max="4087" width="17" style="4" customWidth="1"/>
    <col min="4088" max="4088" width="2.19921875" style="4" customWidth="1"/>
    <col min="4089" max="4089" width="4.19921875" style="4" customWidth="1"/>
    <col min="4090" max="4090" width="2.19921875" style="4" customWidth="1"/>
    <col min="4091" max="4091" width="4.19921875" style="4" customWidth="1"/>
    <col min="4092" max="4092" width="2.19921875" style="4" customWidth="1"/>
    <col min="4093" max="4093" width="6.69921875" style="4" customWidth="1"/>
    <col min="4094" max="4094" width="10.09765625" style="4" customWidth="1"/>
    <col min="4095" max="4095" width="2.19921875" style="4" customWidth="1"/>
    <col min="4096" max="4096" width="4.09765625" style="4" customWidth="1"/>
    <col min="4097" max="4097" width="2.19921875" style="4" customWidth="1"/>
    <col min="4098" max="4098" width="4.09765625" style="4" customWidth="1"/>
    <col min="4099" max="4099" width="2.19921875" style="4" customWidth="1"/>
    <col min="4100" max="4101" width="2.09765625" style="4" customWidth="1"/>
    <col min="4102" max="4112" width="0" style="4" hidden="1" customWidth="1"/>
    <col min="4113" max="4338" width="8.09765625" style="4"/>
    <col min="4339" max="4340" width="1" style="4" customWidth="1"/>
    <col min="4341" max="4341" width="6.59765625" style="4" customWidth="1"/>
    <col min="4342" max="4342" width="14.59765625" style="4" customWidth="1"/>
    <col min="4343" max="4343" width="17" style="4" customWidth="1"/>
    <col min="4344" max="4344" width="2.19921875" style="4" customWidth="1"/>
    <col min="4345" max="4345" width="4.19921875" style="4" customWidth="1"/>
    <col min="4346" max="4346" width="2.19921875" style="4" customWidth="1"/>
    <col min="4347" max="4347" width="4.19921875" style="4" customWidth="1"/>
    <col min="4348" max="4348" width="2.19921875" style="4" customWidth="1"/>
    <col min="4349" max="4349" width="6.69921875" style="4" customWidth="1"/>
    <col min="4350" max="4350" width="10.09765625" style="4" customWidth="1"/>
    <col min="4351" max="4351" width="2.19921875" style="4" customWidth="1"/>
    <col min="4352" max="4352" width="4.09765625" style="4" customWidth="1"/>
    <col min="4353" max="4353" width="2.19921875" style="4" customWidth="1"/>
    <col min="4354" max="4354" width="4.09765625" style="4" customWidth="1"/>
    <col min="4355" max="4355" width="2.19921875" style="4" customWidth="1"/>
    <col min="4356" max="4357" width="2.09765625" style="4" customWidth="1"/>
    <col min="4358" max="4368" width="0" style="4" hidden="1" customWidth="1"/>
    <col min="4369" max="4594" width="8.09765625" style="4"/>
    <col min="4595" max="4596" width="1" style="4" customWidth="1"/>
    <col min="4597" max="4597" width="6.59765625" style="4" customWidth="1"/>
    <col min="4598" max="4598" width="14.59765625" style="4" customWidth="1"/>
    <col min="4599" max="4599" width="17" style="4" customWidth="1"/>
    <col min="4600" max="4600" width="2.19921875" style="4" customWidth="1"/>
    <col min="4601" max="4601" width="4.19921875" style="4" customWidth="1"/>
    <col min="4602" max="4602" width="2.19921875" style="4" customWidth="1"/>
    <col min="4603" max="4603" width="4.19921875" style="4" customWidth="1"/>
    <col min="4604" max="4604" width="2.19921875" style="4" customWidth="1"/>
    <col min="4605" max="4605" width="6.69921875" style="4" customWidth="1"/>
    <col min="4606" max="4606" width="10.09765625" style="4" customWidth="1"/>
    <col min="4607" max="4607" width="2.19921875" style="4" customWidth="1"/>
    <col min="4608" max="4608" width="4.09765625" style="4" customWidth="1"/>
    <col min="4609" max="4609" width="2.19921875" style="4" customWidth="1"/>
    <col min="4610" max="4610" width="4.09765625" style="4" customWidth="1"/>
    <col min="4611" max="4611" width="2.19921875" style="4" customWidth="1"/>
    <col min="4612" max="4613" width="2.09765625" style="4" customWidth="1"/>
    <col min="4614" max="4624" width="0" style="4" hidden="1" customWidth="1"/>
    <col min="4625" max="4850" width="8.09765625" style="4"/>
    <col min="4851" max="4852" width="1" style="4" customWidth="1"/>
    <col min="4853" max="4853" width="6.59765625" style="4" customWidth="1"/>
    <col min="4854" max="4854" width="14.59765625" style="4" customWidth="1"/>
    <col min="4855" max="4855" width="17" style="4" customWidth="1"/>
    <col min="4856" max="4856" width="2.19921875" style="4" customWidth="1"/>
    <col min="4857" max="4857" width="4.19921875" style="4" customWidth="1"/>
    <col min="4858" max="4858" width="2.19921875" style="4" customWidth="1"/>
    <col min="4859" max="4859" width="4.19921875" style="4" customWidth="1"/>
    <col min="4860" max="4860" width="2.19921875" style="4" customWidth="1"/>
    <col min="4861" max="4861" width="6.69921875" style="4" customWidth="1"/>
    <col min="4862" max="4862" width="10.09765625" style="4" customWidth="1"/>
    <col min="4863" max="4863" width="2.19921875" style="4" customWidth="1"/>
    <col min="4864" max="4864" width="4.09765625" style="4" customWidth="1"/>
    <col min="4865" max="4865" width="2.19921875" style="4" customWidth="1"/>
    <col min="4866" max="4866" width="4.09765625" style="4" customWidth="1"/>
    <col min="4867" max="4867" width="2.19921875" style="4" customWidth="1"/>
    <col min="4868" max="4869" width="2.09765625" style="4" customWidth="1"/>
    <col min="4870" max="4880" width="0" style="4" hidden="1" customWidth="1"/>
    <col min="4881" max="5106" width="8.09765625" style="4"/>
    <col min="5107" max="5108" width="1" style="4" customWidth="1"/>
    <col min="5109" max="5109" width="6.59765625" style="4" customWidth="1"/>
    <col min="5110" max="5110" width="14.59765625" style="4" customWidth="1"/>
    <col min="5111" max="5111" width="17" style="4" customWidth="1"/>
    <col min="5112" max="5112" width="2.19921875" style="4" customWidth="1"/>
    <col min="5113" max="5113" width="4.19921875" style="4" customWidth="1"/>
    <col min="5114" max="5114" width="2.19921875" style="4" customWidth="1"/>
    <col min="5115" max="5115" width="4.19921875" style="4" customWidth="1"/>
    <col min="5116" max="5116" width="2.19921875" style="4" customWidth="1"/>
    <col min="5117" max="5117" width="6.69921875" style="4" customWidth="1"/>
    <col min="5118" max="5118" width="10.09765625" style="4" customWidth="1"/>
    <col min="5119" max="5119" width="2.19921875" style="4" customWidth="1"/>
    <col min="5120" max="5120" width="4.09765625" style="4" customWidth="1"/>
    <col min="5121" max="5121" width="2.19921875" style="4" customWidth="1"/>
    <col min="5122" max="5122" width="4.09765625" style="4" customWidth="1"/>
    <col min="5123" max="5123" width="2.19921875" style="4" customWidth="1"/>
    <col min="5124" max="5125" width="2.09765625" style="4" customWidth="1"/>
    <col min="5126" max="5136" width="0" style="4" hidden="1" customWidth="1"/>
    <col min="5137" max="5362" width="8.09765625" style="4"/>
    <col min="5363" max="5364" width="1" style="4" customWidth="1"/>
    <col min="5365" max="5365" width="6.59765625" style="4" customWidth="1"/>
    <col min="5366" max="5366" width="14.59765625" style="4" customWidth="1"/>
    <col min="5367" max="5367" width="17" style="4" customWidth="1"/>
    <col min="5368" max="5368" width="2.19921875" style="4" customWidth="1"/>
    <col min="5369" max="5369" width="4.19921875" style="4" customWidth="1"/>
    <col min="5370" max="5370" width="2.19921875" style="4" customWidth="1"/>
    <col min="5371" max="5371" width="4.19921875" style="4" customWidth="1"/>
    <col min="5372" max="5372" width="2.19921875" style="4" customWidth="1"/>
    <col min="5373" max="5373" width="6.69921875" style="4" customWidth="1"/>
    <col min="5374" max="5374" width="10.09765625" style="4" customWidth="1"/>
    <col min="5375" max="5375" width="2.19921875" style="4" customWidth="1"/>
    <col min="5376" max="5376" width="4.09765625" style="4" customWidth="1"/>
    <col min="5377" max="5377" width="2.19921875" style="4" customWidth="1"/>
    <col min="5378" max="5378" width="4.09765625" style="4" customWidth="1"/>
    <col min="5379" max="5379" width="2.19921875" style="4" customWidth="1"/>
    <col min="5380" max="5381" width="2.09765625" style="4" customWidth="1"/>
    <col min="5382" max="5392" width="0" style="4" hidden="1" customWidth="1"/>
    <col min="5393" max="5618" width="8.09765625" style="4"/>
    <col min="5619" max="5620" width="1" style="4" customWidth="1"/>
    <col min="5621" max="5621" width="6.59765625" style="4" customWidth="1"/>
    <col min="5622" max="5622" width="14.59765625" style="4" customWidth="1"/>
    <col min="5623" max="5623" width="17" style="4" customWidth="1"/>
    <col min="5624" max="5624" width="2.19921875" style="4" customWidth="1"/>
    <col min="5625" max="5625" width="4.19921875" style="4" customWidth="1"/>
    <col min="5626" max="5626" width="2.19921875" style="4" customWidth="1"/>
    <col min="5627" max="5627" width="4.19921875" style="4" customWidth="1"/>
    <col min="5628" max="5628" width="2.19921875" style="4" customWidth="1"/>
    <col min="5629" max="5629" width="6.69921875" style="4" customWidth="1"/>
    <col min="5630" max="5630" width="10.09765625" style="4" customWidth="1"/>
    <col min="5631" max="5631" width="2.19921875" style="4" customWidth="1"/>
    <col min="5632" max="5632" width="4.09765625" style="4" customWidth="1"/>
    <col min="5633" max="5633" width="2.19921875" style="4" customWidth="1"/>
    <col min="5634" max="5634" width="4.09765625" style="4" customWidth="1"/>
    <col min="5635" max="5635" width="2.19921875" style="4" customWidth="1"/>
    <col min="5636" max="5637" width="2.09765625" style="4" customWidth="1"/>
    <col min="5638" max="5648" width="0" style="4" hidden="1" customWidth="1"/>
    <col min="5649" max="5874" width="8.09765625" style="4"/>
    <col min="5875" max="5876" width="1" style="4" customWidth="1"/>
    <col min="5877" max="5877" width="6.59765625" style="4" customWidth="1"/>
    <col min="5878" max="5878" width="14.59765625" style="4" customWidth="1"/>
    <col min="5879" max="5879" width="17" style="4" customWidth="1"/>
    <col min="5880" max="5880" width="2.19921875" style="4" customWidth="1"/>
    <col min="5881" max="5881" width="4.19921875" style="4" customWidth="1"/>
    <col min="5882" max="5882" width="2.19921875" style="4" customWidth="1"/>
    <col min="5883" max="5883" width="4.19921875" style="4" customWidth="1"/>
    <col min="5884" max="5884" width="2.19921875" style="4" customWidth="1"/>
    <col min="5885" max="5885" width="6.69921875" style="4" customWidth="1"/>
    <col min="5886" max="5886" width="10.09765625" style="4" customWidth="1"/>
    <col min="5887" max="5887" width="2.19921875" style="4" customWidth="1"/>
    <col min="5888" max="5888" width="4.09765625" style="4" customWidth="1"/>
    <col min="5889" max="5889" width="2.19921875" style="4" customWidth="1"/>
    <col min="5890" max="5890" width="4.09765625" style="4" customWidth="1"/>
    <col min="5891" max="5891" width="2.19921875" style="4" customWidth="1"/>
    <col min="5892" max="5893" width="2.09765625" style="4" customWidth="1"/>
    <col min="5894" max="5904" width="0" style="4" hidden="1" customWidth="1"/>
    <col min="5905" max="6130" width="8.09765625" style="4"/>
    <col min="6131" max="6132" width="1" style="4" customWidth="1"/>
    <col min="6133" max="6133" width="6.59765625" style="4" customWidth="1"/>
    <col min="6134" max="6134" width="14.59765625" style="4" customWidth="1"/>
    <col min="6135" max="6135" width="17" style="4" customWidth="1"/>
    <col min="6136" max="6136" width="2.19921875" style="4" customWidth="1"/>
    <col min="6137" max="6137" width="4.19921875" style="4" customWidth="1"/>
    <col min="6138" max="6138" width="2.19921875" style="4" customWidth="1"/>
    <col min="6139" max="6139" width="4.19921875" style="4" customWidth="1"/>
    <col min="6140" max="6140" width="2.19921875" style="4" customWidth="1"/>
    <col min="6141" max="6141" width="6.69921875" style="4" customWidth="1"/>
    <col min="6142" max="6142" width="10.09765625" style="4" customWidth="1"/>
    <col min="6143" max="6143" width="2.19921875" style="4" customWidth="1"/>
    <col min="6144" max="6144" width="4.09765625" style="4" customWidth="1"/>
    <col min="6145" max="6145" width="2.19921875" style="4" customWidth="1"/>
    <col min="6146" max="6146" width="4.09765625" style="4" customWidth="1"/>
    <col min="6147" max="6147" width="2.19921875" style="4" customWidth="1"/>
    <col min="6148" max="6149" width="2.09765625" style="4" customWidth="1"/>
    <col min="6150" max="6160" width="0" style="4" hidden="1" customWidth="1"/>
    <col min="6161" max="6386" width="8.09765625" style="4"/>
    <col min="6387" max="6388" width="1" style="4" customWidth="1"/>
    <col min="6389" max="6389" width="6.59765625" style="4" customWidth="1"/>
    <col min="6390" max="6390" width="14.59765625" style="4" customWidth="1"/>
    <col min="6391" max="6391" width="17" style="4" customWidth="1"/>
    <col min="6392" max="6392" width="2.19921875" style="4" customWidth="1"/>
    <col min="6393" max="6393" width="4.19921875" style="4" customWidth="1"/>
    <col min="6394" max="6394" width="2.19921875" style="4" customWidth="1"/>
    <col min="6395" max="6395" width="4.19921875" style="4" customWidth="1"/>
    <col min="6396" max="6396" width="2.19921875" style="4" customWidth="1"/>
    <col min="6397" max="6397" width="6.69921875" style="4" customWidth="1"/>
    <col min="6398" max="6398" width="10.09765625" style="4" customWidth="1"/>
    <col min="6399" max="6399" width="2.19921875" style="4" customWidth="1"/>
    <col min="6400" max="6400" width="4.09765625" style="4" customWidth="1"/>
    <col min="6401" max="6401" width="2.19921875" style="4" customWidth="1"/>
    <col min="6402" max="6402" width="4.09765625" style="4" customWidth="1"/>
    <col min="6403" max="6403" width="2.19921875" style="4" customWidth="1"/>
    <col min="6404" max="6405" width="2.09765625" style="4" customWidth="1"/>
    <col min="6406" max="6416" width="0" style="4" hidden="1" customWidth="1"/>
    <col min="6417" max="6642" width="8.09765625" style="4"/>
    <col min="6643" max="6644" width="1" style="4" customWidth="1"/>
    <col min="6645" max="6645" width="6.59765625" style="4" customWidth="1"/>
    <col min="6646" max="6646" width="14.59765625" style="4" customWidth="1"/>
    <col min="6647" max="6647" width="17" style="4" customWidth="1"/>
    <col min="6648" max="6648" width="2.19921875" style="4" customWidth="1"/>
    <col min="6649" max="6649" width="4.19921875" style="4" customWidth="1"/>
    <col min="6650" max="6650" width="2.19921875" style="4" customWidth="1"/>
    <col min="6651" max="6651" width="4.19921875" style="4" customWidth="1"/>
    <col min="6652" max="6652" width="2.19921875" style="4" customWidth="1"/>
    <col min="6653" max="6653" width="6.69921875" style="4" customWidth="1"/>
    <col min="6654" max="6654" width="10.09765625" style="4" customWidth="1"/>
    <col min="6655" max="6655" width="2.19921875" style="4" customWidth="1"/>
    <col min="6656" max="6656" width="4.09765625" style="4" customWidth="1"/>
    <col min="6657" max="6657" width="2.19921875" style="4" customWidth="1"/>
    <col min="6658" max="6658" width="4.09765625" style="4" customWidth="1"/>
    <col min="6659" max="6659" width="2.19921875" style="4" customWidth="1"/>
    <col min="6660" max="6661" width="2.09765625" style="4" customWidth="1"/>
    <col min="6662" max="6672" width="0" style="4" hidden="1" customWidth="1"/>
    <col min="6673" max="6898" width="8.09765625" style="4"/>
    <col min="6899" max="6900" width="1" style="4" customWidth="1"/>
    <col min="6901" max="6901" width="6.59765625" style="4" customWidth="1"/>
    <col min="6902" max="6902" width="14.59765625" style="4" customWidth="1"/>
    <col min="6903" max="6903" width="17" style="4" customWidth="1"/>
    <col min="6904" max="6904" width="2.19921875" style="4" customWidth="1"/>
    <col min="6905" max="6905" width="4.19921875" style="4" customWidth="1"/>
    <col min="6906" max="6906" width="2.19921875" style="4" customWidth="1"/>
    <col min="6907" max="6907" width="4.19921875" style="4" customWidth="1"/>
    <col min="6908" max="6908" width="2.19921875" style="4" customWidth="1"/>
    <col min="6909" max="6909" width="6.69921875" style="4" customWidth="1"/>
    <col min="6910" max="6910" width="10.09765625" style="4" customWidth="1"/>
    <col min="6911" max="6911" width="2.19921875" style="4" customWidth="1"/>
    <col min="6912" max="6912" width="4.09765625" style="4" customWidth="1"/>
    <col min="6913" max="6913" width="2.19921875" style="4" customWidth="1"/>
    <col min="6914" max="6914" width="4.09765625" style="4" customWidth="1"/>
    <col min="6915" max="6915" width="2.19921875" style="4" customWidth="1"/>
    <col min="6916" max="6917" width="2.09765625" style="4" customWidth="1"/>
    <col min="6918" max="6928" width="0" style="4" hidden="1" customWidth="1"/>
    <col min="6929" max="7154" width="8.09765625" style="4"/>
    <col min="7155" max="7156" width="1" style="4" customWidth="1"/>
    <col min="7157" max="7157" width="6.59765625" style="4" customWidth="1"/>
    <col min="7158" max="7158" width="14.59765625" style="4" customWidth="1"/>
    <col min="7159" max="7159" width="17" style="4" customWidth="1"/>
    <col min="7160" max="7160" width="2.19921875" style="4" customWidth="1"/>
    <col min="7161" max="7161" width="4.19921875" style="4" customWidth="1"/>
    <col min="7162" max="7162" width="2.19921875" style="4" customWidth="1"/>
    <col min="7163" max="7163" width="4.19921875" style="4" customWidth="1"/>
    <col min="7164" max="7164" width="2.19921875" style="4" customWidth="1"/>
    <col min="7165" max="7165" width="6.69921875" style="4" customWidth="1"/>
    <col min="7166" max="7166" width="10.09765625" style="4" customWidth="1"/>
    <col min="7167" max="7167" width="2.19921875" style="4" customWidth="1"/>
    <col min="7168" max="7168" width="4.09765625" style="4" customWidth="1"/>
    <col min="7169" max="7169" width="2.19921875" style="4" customWidth="1"/>
    <col min="7170" max="7170" width="4.09765625" style="4" customWidth="1"/>
    <col min="7171" max="7171" width="2.19921875" style="4" customWidth="1"/>
    <col min="7172" max="7173" width="2.09765625" style="4" customWidth="1"/>
    <col min="7174" max="7184" width="0" style="4" hidden="1" customWidth="1"/>
    <col min="7185" max="7410" width="8.09765625" style="4"/>
    <col min="7411" max="7412" width="1" style="4" customWidth="1"/>
    <col min="7413" max="7413" width="6.59765625" style="4" customWidth="1"/>
    <col min="7414" max="7414" width="14.59765625" style="4" customWidth="1"/>
    <col min="7415" max="7415" width="17" style="4" customWidth="1"/>
    <col min="7416" max="7416" width="2.19921875" style="4" customWidth="1"/>
    <col min="7417" max="7417" width="4.19921875" style="4" customWidth="1"/>
    <col min="7418" max="7418" width="2.19921875" style="4" customWidth="1"/>
    <col min="7419" max="7419" width="4.19921875" style="4" customWidth="1"/>
    <col min="7420" max="7420" width="2.19921875" style="4" customWidth="1"/>
    <col min="7421" max="7421" width="6.69921875" style="4" customWidth="1"/>
    <col min="7422" max="7422" width="10.09765625" style="4" customWidth="1"/>
    <col min="7423" max="7423" width="2.19921875" style="4" customWidth="1"/>
    <col min="7424" max="7424" width="4.09765625" style="4" customWidth="1"/>
    <col min="7425" max="7425" width="2.19921875" style="4" customWidth="1"/>
    <col min="7426" max="7426" width="4.09765625" style="4" customWidth="1"/>
    <col min="7427" max="7427" width="2.19921875" style="4" customWidth="1"/>
    <col min="7428" max="7429" width="2.09765625" style="4" customWidth="1"/>
    <col min="7430" max="7440" width="0" style="4" hidden="1" customWidth="1"/>
    <col min="7441" max="7666" width="8.09765625" style="4"/>
    <col min="7667" max="7668" width="1" style="4" customWidth="1"/>
    <col min="7669" max="7669" width="6.59765625" style="4" customWidth="1"/>
    <col min="7670" max="7670" width="14.59765625" style="4" customWidth="1"/>
    <col min="7671" max="7671" width="17" style="4" customWidth="1"/>
    <col min="7672" max="7672" width="2.19921875" style="4" customWidth="1"/>
    <col min="7673" max="7673" width="4.19921875" style="4" customWidth="1"/>
    <col min="7674" max="7674" width="2.19921875" style="4" customWidth="1"/>
    <col min="7675" max="7675" width="4.19921875" style="4" customWidth="1"/>
    <col min="7676" max="7676" width="2.19921875" style="4" customWidth="1"/>
    <col min="7677" max="7677" width="6.69921875" style="4" customWidth="1"/>
    <col min="7678" max="7678" width="10.09765625" style="4" customWidth="1"/>
    <col min="7679" max="7679" width="2.19921875" style="4" customWidth="1"/>
    <col min="7680" max="7680" width="4.09765625" style="4" customWidth="1"/>
    <col min="7681" max="7681" width="2.19921875" style="4" customWidth="1"/>
    <col min="7682" max="7682" width="4.09765625" style="4" customWidth="1"/>
    <col min="7683" max="7683" width="2.19921875" style="4" customWidth="1"/>
    <col min="7684" max="7685" width="2.09765625" style="4" customWidth="1"/>
    <col min="7686" max="7696" width="0" style="4" hidden="1" customWidth="1"/>
    <col min="7697" max="7922" width="8.09765625" style="4"/>
    <col min="7923" max="7924" width="1" style="4" customWidth="1"/>
    <col min="7925" max="7925" width="6.59765625" style="4" customWidth="1"/>
    <col min="7926" max="7926" width="14.59765625" style="4" customWidth="1"/>
    <col min="7927" max="7927" width="17" style="4" customWidth="1"/>
    <col min="7928" max="7928" width="2.19921875" style="4" customWidth="1"/>
    <col min="7929" max="7929" width="4.19921875" style="4" customWidth="1"/>
    <col min="7930" max="7930" width="2.19921875" style="4" customWidth="1"/>
    <col min="7931" max="7931" width="4.19921875" style="4" customWidth="1"/>
    <col min="7932" max="7932" width="2.19921875" style="4" customWidth="1"/>
    <col min="7933" max="7933" width="6.69921875" style="4" customWidth="1"/>
    <col min="7934" max="7934" width="10.09765625" style="4" customWidth="1"/>
    <col min="7935" max="7935" width="2.19921875" style="4" customWidth="1"/>
    <col min="7936" max="7936" width="4.09765625" style="4" customWidth="1"/>
    <col min="7937" max="7937" width="2.19921875" style="4" customWidth="1"/>
    <col min="7938" max="7938" width="4.09765625" style="4" customWidth="1"/>
    <col min="7939" max="7939" width="2.19921875" style="4" customWidth="1"/>
    <col min="7940" max="7941" width="2.09765625" style="4" customWidth="1"/>
    <col min="7942" max="7952" width="0" style="4" hidden="1" customWidth="1"/>
    <col min="7953" max="8178" width="8.09765625" style="4"/>
    <col min="8179" max="8180" width="1" style="4" customWidth="1"/>
    <col min="8181" max="8181" width="6.59765625" style="4" customWidth="1"/>
    <col min="8182" max="8182" width="14.59765625" style="4" customWidth="1"/>
    <col min="8183" max="8183" width="17" style="4" customWidth="1"/>
    <col min="8184" max="8184" width="2.19921875" style="4" customWidth="1"/>
    <col min="8185" max="8185" width="4.19921875" style="4" customWidth="1"/>
    <col min="8186" max="8186" width="2.19921875" style="4" customWidth="1"/>
    <col min="8187" max="8187" width="4.19921875" style="4" customWidth="1"/>
    <col min="8188" max="8188" width="2.19921875" style="4" customWidth="1"/>
    <col min="8189" max="8189" width="6.69921875" style="4" customWidth="1"/>
    <col min="8190" max="8190" width="10.09765625" style="4" customWidth="1"/>
    <col min="8191" max="8191" width="2.19921875" style="4" customWidth="1"/>
    <col min="8192" max="8192" width="4.09765625" style="4" customWidth="1"/>
    <col min="8193" max="8193" width="2.19921875" style="4" customWidth="1"/>
    <col min="8194" max="8194" width="4.09765625" style="4" customWidth="1"/>
    <col min="8195" max="8195" width="2.19921875" style="4" customWidth="1"/>
    <col min="8196" max="8197" width="2.09765625" style="4" customWidth="1"/>
    <col min="8198" max="8208" width="0" style="4" hidden="1" customWidth="1"/>
    <col min="8209" max="8434" width="8.09765625" style="4"/>
    <col min="8435" max="8436" width="1" style="4" customWidth="1"/>
    <col min="8437" max="8437" width="6.59765625" style="4" customWidth="1"/>
    <col min="8438" max="8438" width="14.59765625" style="4" customWidth="1"/>
    <col min="8439" max="8439" width="17" style="4" customWidth="1"/>
    <col min="8440" max="8440" width="2.19921875" style="4" customWidth="1"/>
    <col min="8441" max="8441" width="4.19921875" style="4" customWidth="1"/>
    <col min="8442" max="8442" width="2.19921875" style="4" customWidth="1"/>
    <col min="8443" max="8443" width="4.19921875" style="4" customWidth="1"/>
    <col min="8444" max="8444" width="2.19921875" style="4" customWidth="1"/>
    <col min="8445" max="8445" width="6.69921875" style="4" customWidth="1"/>
    <col min="8446" max="8446" width="10.09765625" style="4" customWidth="1"/>
    <col min="8447" max="8447" width="2.19921875" style="4" customWidth="1"/>
    <col min="8448" max="8448" width="4.09765625" style="4" customWidth="1"/>
    <col min="8449" max="8449" width="2.19921875" style="4" customWidth="1"/>
    <col min="8450" max="8450" width="4.09765625" style="4" customWidth="1"/>
    <col min="8451" max="8451" width="2.19921875" style="4" customWidth="1"/>
    <col min="8452" max="8453" width="2.09765625" style="4" customWidth="1"/>
    <col min="8454" max="8464" width="0" style="4" hidden="1" customWidth="1"/>
    <col min="8465" max="8690" width="8.09765625" style="4"/>
    <col min="8691" max="8692" width="1" style="4" customWidth="1"/>
    <col min="8693" max="8693" width="6.59765625" style="4" customWidth="1"/>
    <col min="8694" max="8694" width="14.59765625" style="4" customWidth="1"/>
    <col min="8695" max="8695" width="17" style="4" customWidth="1"/>
    <col min="8696" max="8696" width="2.19921875" style="4" customWidth="1"/>
    <col min="8697" max="8697" width="4.19921875" style="4" customWidth="1"/>
    <col min="8698" max="8698" width="2.19921875" style="4" customWidth="1"/>
    <col min="8699" max="8699" width="4.19921875" style="4" customWidth="1"/>
    <col min="8700" max="8700" width="2.19921875" style="4" customWidth="1"/>
    <col min="8701" max="8701" width="6.69921875" style="4" customWidth="1"/>
    <col min="8702" max="8702" width="10.09765625" style="4" customWidth="1"/>
    <col min="8703" max="8703" width="2.19921875" style="4" customWidth="1"/>
    <col min="8704" max="8704" width="4.09765625" style="4" customWidth="1"/>
    <col min="8705" max="8705" width="2.19921875" style="4" customWidth="1"/>
    <col min="8706" max="8706" width="4.09765625" style="4" customWidth="1"/>
    <col min="8707" max="8707" width="2.19921875" style="4" customWidth="1"/>
    <col min="8708" max="8709" width="2.09765625" style="4" customWidth="1"/>
    <col min="8710" max="8720" width="0" style="4" hidden="1" customWidth="1"/>
    <col min="8721" max="8946" width="8.09765625" style="4"/>
    <col min="8947" max="8948" width="1" style="4" customWidth="1"/>
    <col min="8949" max="8949" width="6.59765625" style="4" customWidth="1"/>
    <col min="8950" max="8950" width="14.59765625" style="4" customWidth="1"/>
    <col min="8951" max="8951" width="17" style="4" customWidth="1"/>
    <col min="8952" max="8952" width="2.19921875" style="4" customWidth="1"/>
    <col min="8953" max="8953" width="4.19921875" style="4" customWidth="1"/>
    <col min="8954" max="8954" width="2.19921875" style="4" customWidth="1"/>
    <col min="8955" max="8955" width="4.19921875" style="4" customWidth="1"/>
    <col min="8956" max="8956" width="2.19921875" style="4" customWidth="1"/>
    <col min="8957" max="8957" width="6.69921875" style="4" customWidth="1"/>
    <col min="8958" max="8958" width="10.09765625" style="4" customWidth="1"/>
    <col min="8959" max="8959" width="2.19921875" style="4" customWidth="1"/>
    <col min="8960" max="8960" width="4.09765625" style="4" customWidth="1"/>
    <col min="8961" max="8961" width="2.19921875" style="4" customWidth="1"/>
    <col min="8962" max="8962" width="4.09765625" style="4" customWidth="1"/>
    <col min="8963" max="8963" width="2.19921875" style="4" customWidth="1"/>
    <col min="8964" max="8965" width="2.09765625" style="4" customWidth="1"/>
    <col min="8966" max="8976" width="0" style="4" hidden="1" customWidth="1"/>
    <col min="8977" max="9202" width="8.09765625" style="4"/>
    <col min="9203" max="9204" width="1" style="4" customWidth="1"/>
    <col min="9205" max="9205" width="6.59765625" style="4" customWidth="1"/>
    <col min="9206" max="9206" width="14.59765625" style="4" customWidth="1"/>
    <col min="9207" max="9207" width="17" style="4" customWidth="1"/>
    <col min="9208" max="9208" width="2.19921875" style="4" customWidth="1"/>
    <col min="9209" max="9209" width="4.19921875" style="4" customWidth="1"/>
    <col min="9210" max="9210" width="2.19921875" style="4" customWidth="1"/>
    <col min="9211" max="9211" width="4.19921875" style="4" customWidth="1"/>
    <col min="9212" max="9212" width="2.19921875" style="4" customWidth="1"/>
    <col min="9213" max="9213" width="6.69921875" style="4" customWidth="1"/>
    <col min="9214" max="9214" width="10.09765625" style="4" customWidth="1"/>
    <col min="9215" max="9215" width="2.19921875" style="4" customWidth="1"/>
    <col min="9216" max="9216" width="4.09765625" style="4" customWidth="1"/>
    <col min="9217" max="9217" width="2.19921875" style="4" customWidth="1"/>
    <col min="9218" max="9218" width="4.09765625" style="4" customWidth="1"/>
    <col min="9219" max="9219" width="2.19921875" style="4" customWidth="1"/>
    <col min="9220" max="9221" width="2.09765625" style="4" customWidth="1"/>
    <col min="9222" max="9232" width="0" style="4" hidden="1" customWidth="1"/>
    <col min="9233" max="9458" width="8.09765625" style="4"/>
    <col min="9459" max="9460" width="1" style="4" customWidth="1"/>
    <col min="9461" max="9461" width="6.59765625" style="4" customWidth="1"/>
    <col min="9462" max="9462" width="14.59765625" style="4" customWidth="1"/>
    <col min="9463" max="9463" width="17" style="4" customWidth="1"/>
    <col min="9464" max="9464" width="2.19921875" style="4" customWidth="1"/>
    <col min="9465" max="9465" width="4.19921875" style="4" customWidth="1"/>
    <col min="9466" max="9466" width="2.19921875" style="4" customWidth="1"/>
    <col min="9467" max="9467" width="4.19921875" style="4" customWidth="1"/>
    <col min="9468" max="9468" width="2.19921875" style="4" customWidth="1"/>
    <col min="9469" max="9469" width="6.69921875" style="4" customWidth="1"/>
    <col min="9470" max="9470" width="10.09765625" style="4" customWidth="1"/>
    <col min="9471" max="9471" width="2.19921875" style="4" customWidth="1"/>
    <col min="9472" max="9472" width="4.09765625" style="4" customWidth="1"/>
    <col min="9473" max="9473" width="2.19921875" style="4" customWidth="1"/>
    <col min="9474" max="9474" width="4.09765625" style="4" customWidth="1"/>
    <col min="9475" max="9475" width="2.19921875" style="4" customWidth="1"/>
    <col min="9476" max="9477" width="2.09765625" style="4" customWidth="1"/>
    <col min="9478" max="9488" width="0" style="4" hidden="1" customWidth="1"/>
    <col min="9489" max="9714" width="8.09765625" style="4"/>
    <col min="9715" max="9716" width="1" style="4" customWidth="1"/>
    <col min="9717" max="9717" width="6.59765625" style="4" customWidth="1"/>
    <col min="9718" max="9718" width="14.59765625" style="4" customWidth="1"/>
    <col min="9719" max="9719" width="17" style="4" customWidth="1"/>
    <col min="9720" max="9720" width="2.19921875" style="4" customWidth="1"/>
    <col min="9721" max="9721" width="4.19921875" style="4" customWidth="1"/>
    <col min="9722" max="9722" width="2.19921875" style="4" customWidth="1"/>
    <col min="9723" max="9723" width="4.19921875" style="4" customWidth="1"/>
    <col min="9724" max="9724" width="2.19921875" style="4" customWidth="1"/>
    <col min="9725" max="9725" width="6.69921875" style="4" customWidth="1"/>
    <col min="9726" max="9726" width="10.09765625" style="4" customWidth="1"/>
    <col min="9727" max="9727" width="2.19921875" style="4" customWidth="1"/>
    <col min="9728" max="9728" width="4.09765625" style="4" customWidth="1"/>
    <col min="9729" max="9729" width="2.19921875" style="4" customWidth="1"/>
    <col min="9730" max="9730" width="4.09765625" style="4" customWidth="1"/>
    <col min="9731" max="9731" width="2.19921875" style="4" customWidth="1"/>
    <col min="9732" max="9733" width="2.09765625" style="4" customWidth="1"/>
    <col min="9734" max="9744" width="0" style="4" hidden="1" customWidth="1"/>
    <col min="9745" max="9970" width="8.09765625" style="4"/>
    <col min="9971" max="9972" width="1" style="4" customWidth="1"/>
    <col min="9973" max="9973" width="6.59765625" style="4" customWidth="1"/>
    <col min="9974" max="9974" width="14.59765625" style="4" customWidth="1"/>
    <col min="9975" max="9975" width="17" style="4" customWidth="1"/>
    <col min="9976" max="9976" width="2.19921875" style="4" customWidth="1"/>
    <col min="9977" max="9977" width="4.19921875" style="4" customWidth="1"/>
    <col min="9978" max="9978" width="2.19921875" style="4" customWidth="1"/>
    <col min="9979" max="9979" width="4.19921875" style="4" customWidth="1"/>
    <col min="9980" max="9980" width="2.19921875" style="4" customWidth="1"/>
    <col min="9981" max="9981" width="6.69921875" style="4" customWidth="1"/>
    <col min="9982" max="9982" width="10.09765625" style="4" customWidth="1"/>
    <col min="9983" max="9983" width="2.19921875" style="4" customWidth="1"/>
    <col min="9984" max="9984" width="4.09765625" style="4" customWidth="1"/>
    <col min="9985" max="9985" width="2.19921875" style="4" customWidth="1"/>
    <col min="9986" max="9986" width="4.09765625" style="4" customWidth="1"/>
    <col min="9987" max="9987" width="2.19921875" style="4" customWidth="1"/>
    <col min="9988" max="9989" width="2.09765625" style="4" customWidth="1"/>
    <col min="9990" max="10000" width="0" style="4" hidden="1" customWidth="1"/>
    <col min="10001" max="10226" width="8.09765625" style="4"/>
    <col min="10227" max="10228" width="1" style="4" customWidth="1"/>
    <col min="10229" max="10229" width="6.59765625" style="4" customWidth="1"/>
    <col min="10230" max="10230" width="14.59765625" style="4" customWidth="1"/>
    <col min="10231" max="10231" width="17" style="4" customWidth="1"/>
    <col min="10232" max="10232" width="2.19921875" style="4" customWidth="1"/>
    <col min="10233" max="10233" width="4.19921875" style="4" customWidth="1"/>
    <col min="10234" max="10234" width="2.19921875" style="4" customWidth="1"/>
    <col min="10235" max="10235" width="4.19921875" style="4" customWidth="1"/>
    <col min="10236" max="10236" width="2.19921875" style="4" customWidth="1"/>
    <col min="10237" max="10237" width="6.69921875" style="4" customWidth="1"/>
    <col min="10238" max="10238" width="10.09765625" style="4" customWidth="1"/>
    <col min="10239" max="10239" width="2.19921875" style="4" customWidth="1"/>
    <col min="10240" max="10240" width="4.09765625" style="4" customWidth="1"/>
    <col min="10241" max="10241" width="2.19921875" style="4" customWidth="1"/>
    <col min="10242" max="10242" width="4.09765625" style="4" customWidth="1"/>
    <col min="10243" max="10243" width="2.19921875" style="4" customWidth="1"/>
    <col min="10244" max="10245" width="2.09765625" style="4" customWidth="1"/>
    <col min="10246" max="10256" width="0" style="4" hidden="1" customWidth="1"/>
    <col min="10257" max="10482" width="8.09765625" style="4"/>
    <col min="10483" max="10484" width="1" style="4" customWidth="1"/>
    <col min="10485" max="10485" width="6.59765625" style="4" customWidth="1"/>
    <col min="10486" max="10486" width="14.59765625" style="4" customWidth="1"/>
    <col min="10487" max="10487" width="17" style="4" customWidth="1"/>
    <col min="10488" max="10488" width="2.19921875" style="4" customWidth="1"/>
    <col min="10489" max="10489" width="4.19921875" style="4" customWidth="1"/>
    <col min="10490" max="10490" width="2.19921875" style="4" customWidth="1"/>
    <col min="10491" max="10491" width="4.19921875" style="4" customWidth="1"/>
    <col min="10492" max="10492" width="2.19921875" style="4" customWidth="1"/>
    <col min="10493" max="10493" width="6.69921875" style="4" customWidth="1"/>
    <col min="10494" max="10494" width="10.09765625" style="4" customWidth="1"/>
    <col min="10495" max="10495" width="2.19921875" style="4" customWidth="1"/>
    <col min="10496" max="10496" width="4.09765625" style="4" customWidth="1"/>
    <col min="10497" max="10497" width="2.19921875" style="4" customWidth="1"/>
    <col min="10498" max="10498" width="4.09765625" style="4" customWidth="1"/>
    <col min="10499" max="10499" width="2.19921875" style="4" customWidth="1"/>
    <col min="10500" max="10501" width="2.09765625" style="4" customWidth="1"/>
    <col min="10502" max="10512" width="0" style="4" hidden="1" customWidth="1"/>
    <col min="10513" max="10738" width="8.09765625" style="4"/>
    <col min="10739" max="10740" width="1" style="4" customWidth="1"/>
    <col min="10741" max="10741" width="6.59765625" style="4" customWidth="1"/>
    <col min="10742" max="10742" width="14.59765625" style="4" customWidth="1"/>
    <col min="10743" max="10743" width="17" style="4" customWidth="1"/>
    <col min="10744" max="10744" width="2.19921875" style="4" customWidth="1"/>
    <col min="10745" max="10745" width="4.19921875" style="4" customWidth="1"/>
    <col min="10746" max="10746" width="2.19921875" style="4" customWidth="1"/>
    <col min="10747" max="10747" width="4.19921875" style="4" customWidth="1"/>
    <col min="10748" max="10748" width="2.19921875" style="4" customWidth="1"/>
    <col min="10749" max="10749" width="6.69921875" style="4" customWidth="1"/>
    <col min="10750" max="10750" width="10.09765625" style="4" customWidth="1"/>
    <col min="10751" max="10751" width="2.19921875" style="4" customWidth="1"/>
    <col min="10752" max="10752" width="4.09765625" style="4" customWidth="1"/>
    <col min="10753" max="10753" width="2.19921875" style="4" customWidth="1"/>
    <col min="10754" max="10754" width="4.09765625" style="4" customWidth="1"/>
    <col min="10755" max="10755" width="2.19921875" style="4" customWidth="1"/>
    <col min="10756" max="10757" width="2.09765625" style="4" customWidth="1"/>
    <col min="10758" max="10768" width="0" style="4" hidden="1" customWidth="1"/>
    <col min="10769" max="10994" width="8.09765625" style="4"/>
    <col min="10995" max="10996" width="1" style="4" customWidth="1"/>
    <col min="10997" max="10997" width="6.59765625" style="4" customWidth="1"/>
    <col min="10998" max="10998" width="14.59765625" style="4" customWidth="1"/>
    <col min="10999" max="10999" width="17" style="4" customWidth="1"/>
    <col min="11000" max="11000" width="2.19921875" style="4" customWidth="1"/>
    <col min="11001" max="11001" width="4.19921875" style="4" customWidth="1"/>
    <col min="11002" max="11002" width="2.19921875" style="4" customWidth="1"/>
    <col min="11003" max="11003" width="4.19921875" style="4" customWidth="1"/>
    <col min="11004" max="11004" width="2.19921875" style="4" customWidth="1"/>
    <col min="11005" max="11005" width="6.69921875" style="4" customWidth="1"/>
    <col min="11006" max="11006" width="10.09765625" style="4" customWidth="1"/>
    <col min="11007" max="11007" width="2.19921875" style="4" customWidth="1"/>
    <col min="11008" max="11008" width="4.09765625" style="4" customWidth="1"/>
    <col min="11009" max="11009" width="2.19921875" style="4" customWidth="1"/>
    <col min="11010" max="11010" width="4.09765625" style="4" customWidth="1"/>
    <col min="11011" max="11011" width="2.19921875" style="4" customWidth="1"/>
    <col min="11012" max="11013" width="2.09765625" style="4" customWidth="1"/>
    <col min="11014" max="11024" width="0" style="4" hidden="1" customWidth="1"/>
    <col min="11025" max="11250" width="8.09765625" style="4"/>
    <col min="11251" max="11252" width="1" style="4" customWidth="1"/>
    <col min="11253" max="11253" width="6.59765625" style="4" customWidth="1"/>
    <col min="11254" max="11254" width="14.59765625" style="4" customWidth="1"/>
    <col min="11255" max="11255" width="17" style="4" customWidth="1"/>
    <col min="11256" max="11256" width="2.19921875" style="4" customWidth="1"/>
    <col min="11257" max="11257" width="4.19921875" style="4" customWidth="1"/>
    <col min="11258" max="11258" width="2.19921875" style="4" customWidth="1"/>
    <col min="11259" max="11259" width="4.19921875" style="4" customWidth="1"/>
    <col min="11260" max="11260" width="2.19921875" style="4" customWidth="1"/>
    <col min="11261" max="11261" width="6.69921875" style="4" customWidth="1"/>
    <col min="11262" max="11262" width="10.09765625" style="4" customWidth="1"/>
    <col min="11263" max="11263" width="2.19921875" style="4" customWidth="1"/>
    <col min="11264" max="11264" width="4.09765625" style="4" customWidth="1"/>
    <col min="11265" max="11265" width="2.19921875" style="4" customWidth="1"/>
    <col min="11266" max="11266" width="4.09765625" style="4" customWidth="1"/>
    <col min="11267" max="11267" width="2.19921875" style="4" customWidth="1"/>
    <col min="11268" max="11269" width="2.09765625" style="4" customWidth="1"/>
    <col min="11270" max="11280" width="0" style="4" hidden="1" customWidth="1"/>
    <col min="11281" max="11506" width="8.09765625" style="4"/>
    <col min="11507" max="11508" width="1" style="4" customWidth="1"/>
    <col min="11509" max="11509" width="6.59765625" style="4" customWidth="1"/>
    <col min="11510" max="11510" width="14.59765625" style="4" customWidth="1"/>
    <col min="11511" max="11511" width="17" style="4" customWidth="1"/>
    <col min="11512" max="11512" width="2.19921875" style="4" customWidth="1"/>
    <col min="11513" max="11513" width="4.19921875" style="4" customWidth="1"/>
    <col min="11514" max="11514" width="2.19921875" style="4" customWidth="1"/>
    <col min="11515" max="11515" width="4.19921875" style="4" customWidth="1"/>
    <col min="11516" max="11516" width="2.19921875" style="4" customWidth="1"/>
    <col min="11517" max="11517" width="6.69921875" style="4" customWidth="1"/>
    <col min="11518" max="11518" width="10.09765625" style="4" customWidth="1"/>
    <col min="11519" max="11519" width="2.19921875" style="4" customWidth="1"/>
    <col min="11520" max="11520" width="4.09765625" style="4" customWidth="1"/>
    <col min="11521" max="11521" width="2.19921875" style="4" customWidth="1"/>
    <col min="11522" max="11522" width="4.09765625" style="4" customWidth="1"/>
    <col min="11523" max="11523" width="2.19921875" style="4" customWidth="1"/>
    <col min="11524" max="11525" width="2.09765625" style="4" customWidth="1"/>
    <col min="11526" max="11536" width="0" style="4" hidden="1" customWidth="1"/>
    <col min="11537" max="11762" width="8.09765625" style="4"/>
    <col min="11763" max="11764" width="1" style="4" customWidth="1"/>
    <col min="11765" max="11765" width="6.59765625" style="4" customWidth="1"/>
    <col min="11766" max="11766" width="14.59765625" style="4" customWidth="1"/>
    <col min="11767" max="11767" width="17" style="4" customWidth="1"/>
    <col min="11768" max="11768" width="2.19921875" style="4" customWidth="1"/>
    <col min="11769" max="11769" width="4.19921875" style="4" customWidth="1"/>
    <col min="11770" max="11770" width="2.19921875" style="4" customWidth="1"/>
    <col min="11771" max="11771" width="4.19921875" style="4" customWidth="1"/>
    <col min="11772" max="11772" width="2.19921875" style="4" customWidth="1"/>
    <col min="11773" max="11773" width="6.69921875" style="4" customWidth="1"/>
    <col min="11774" max="11774" width="10.09765625" style="4" customWidth="1"/>
    <col min="11775" max="11775" width="2.19921875" style="4" customWidth="1"/>
    <col min="11776" max="11776" width="4.09765625" style="4" customWidth="1"/>
    <col min="11777" max="11777" width="2.19921875" style="4" customWidth="1"/>
    <col min="11778" max="11778" width="4.09765625" style="4" customWidth="1"/>
    <col min="11779" max="11779" width="2.19921875" style="4" customWidth="1"/>
    <col min="11780" max="11781" width="2.09765625" style="4" customWidth="1"/>
    <col min="11782" max="11792" width="0" style="4" hidden="1" customWidth="1"/>
    <col min="11793" max="12018" width="8.09765625" style="4"/>
    <col min="12019" max="12020" width="1" style="4" customWidth="1"/>
    <col min="12021" max="12021" width="6.59765625" style="4" customWidth="1"/>
    <col min="12022" max="12022" width="14.59765625" style="4" customWidth="1"/>
    <col min="12023" max="12023" width="17" style="4" customWidth="1"/>
    <col min="12024" max="12024" width="2.19921875" style="4" customWidth="1"/>
    <col min="12025" max="12025" width="4.19921875" style="4" customWidth="1"/>
    <col min="12026" max="12026" width="2.19921875" style="4" customWidth="1"/>
    <col min="12027" max="12027" width="4.19921875" style="4" customWidth="1"/>
    <col min="12028" max="12028" width="2.19921875" style="4" customWidth="1"/>
    <col min="12029" max="12029" width="6.69921875" style="4" customWidth="1"/>
    <col min="12030" max="12030" width="10.09765625" style="4" customWidth="1"/>
    <col min="12031" max="12031" width="2.19921875" style="4" customWidth="1"/>
    <col min="12032" max="12032" width="4.09765625" style="4" customWidth="1"/>
    <col min="12033" max="12033" width="2.19921875" style="4" customWidth="1"/>
    <col min="12034" max="12034" width="4.09765625" style="4" customWidth="1"/>
    <col min="12035" max="12035" width="2.19921875" style="4" customWidth="1"/>
    <col min="12036" max="12037" width="2.09765625" style="4" customWidth="1"/>
    <col min="12038" max="12048" width="0" style="4" hidden="1" customWidth="1"/>
    <col min="12049" max="12274" width="8.09765625" style="4"/>
    <col min="12275" max="12276" width="1" style="4" customWidth="1"/>
    <col min="12277" max="12277" width="6.59765625" style="4" customWidth="1"/>
    <col min="12278" max="12278" width="14.59765625" style="4" customWidth="1"/>
    <col min="12279" max="12279" width="17" style="4" customWidth="1"/>
    <col min="12280" max="12280" width="2.19921875" style="4" customWidth="1"/>
    <col min="12281" max="12281" width="4.19921875" style="4" customWidth="1"/>
    <col min="12282" max="12282" width="2.19921875" style="4" customWidth="1"/>
    <col min="12283" max="12283" width="4.19921875" style="4" customWidth="1"/>
    <col min="12284" max="12284" width="2.19921875" style="4" customWidth="1"/>
    <col min="12285" max="12285" width="6.69921875" style="4" customWidth="1"/>
    <col min="12286" max="12286" width="10.09765625" style="4" customWidth="1"/>
    <col min="12287" max="12287" width="2.19921875" style="4" customWidth="1"/>
    <col min="12288" max="12288" width="4.09765625" style="4" customWidth="1"/>
    <col min="12289" max="12289" width="2.19921875" style="4" customWidth="1"/>
    <col min="12290" max="12290" width="4.09765625" style="4" customWidth="1"/>
    <col min="12291" max="12291" width="2.19921875" style="4" customWidth="1"/>
    <col min="12292" max="12293" width="2.09765625" style="4" customWidth="1"/>
    <col min="12294" max="12304" width="0" style="4" hidden="1" customWidth="1"/>
    <col min="12305" max="12530" width="8.09765625" style="4"/>
    <col min="12531" max="12532" width="1" style="4" customWidth="1"/>
    <col min="12533" max="12533" width="6.59765625" style="4" customWidth="1"/>
    <col min="12534" max="12534" width="14.59765625" style="4" customWidth="1"/>
    <col min="12535" max="12535" width="17" style="4" customWidth="1"/>
    <col min="12536" max="12536" width="2.19921875" style="4" customWidth="1"/>
    <col min="12537" max="12537" width="4.19921875" style="4" customWidth="1"/>
    <col min="12538" max="12538" width="2.19921875" style="4" customWidth="1"/>
    <col min="12539" max="12539" width="4.19921875" style="4" customWidth="1"/>
    <col min="12540" max="12540" width="2.19921875" style="4" customWidth="1"/>
    <col min="12541" max="12541" width="6.69921875" style="4" customWidth="1"/>
    <col min="12542" max="12542" width="10.09765625" style="4" customWidth="1"/>
    <col min="12543" max="12543" width="2.19921875" style="4" customWidth="1"/>
    <col min="12544" max="12544" width="4.09765625" style="4" customWidth="1"/>
    <col min="12545" max="12545" width="2.19921875" style="4" customWidth="1"/>
    <col min="12546" max="12546" width="4.09765625" style="4" customWidth="1"/>
    <col min="12547" max="12547" width="2.19921875" style="4" customWidth="1"/>
    <col min="12548" max="12549" width="2.09765625" style="4" customWidth="1"/>
    <col min="12550" max="12560" width="0" style="4" hidden="1" customWidth="1"/>
    <col min="12561" max="12786" width="8.09765625" style="4"/>
    <col min="12787" max="12788" width="1" style="4" customWidth="1"/>
    <col min="12789" max="12789" width="6.59765625" style="4" customWidth="1"/>
    <col min="12790" max="12790" width="14.59765625" style="4" customWidth="1"/>
    <col min="12791" max="12791" width="17" style="4" customWidth="1"/>
    <col min="12792" max="12792" width="2.19921875" style="4" customWidth="1"/>
    <col min="12793" max="12793" width="4.19921875" style="4" customWidth="1"/>
    <col min="12794" max="12794" width="2.19921875" style="4" customWidth="1"/>
    <col min="12795" max="12795" width="4.19921875" style="4" customWidth="1"/>
    <col min="12796" max="12796" width="2.19921875" style="4" customWidth="1"/>
    <col min="12797" max="12797" width="6.69921875" style="4" customWidth="1"/>
    <col min="12798" max="12798" width="10.09765625" style="4" customWidth="1"/>
    <col min="12799" max="12799" width="2.19921875" style="4" customWidth="1"/>
    <col min="12800" max="12800" width="4.09765625" style="4" customWidth="1"/>
    <col min="12801" max="12801" width="2.19921875" style="4" customWidth="1"/>
    <col min="12802" max="12802" width="4.09765625" style="4" customWidth="1"/>
    <col min="12803" max="12803" width="2.19921875" style="4" customWidth="1"/>
    <col min="12804" max="12805" width="2.09765625" style="4" customWidth="1"/>
    <col min="12806" max="12816" width="0" style="4" hidden="1" customWidth="1"/>
    <col min="12817" max="13042" width="8.09765625" style="4"/>
    <col min="13043" max="13044" width="1" style="4" customWidth="1"/>
    <col min="13045" max="13045" width="6.59765625" style="4" customWidth="1"/>
    <col min="13046" max="13046" width="14.59765625" style="4" customWidth="1"/>
    <col min="13047" max="13047" width="17" style="4" customWidth="1"/>
    <col min="13048" max="13048" width="2.19921875" style="4" customWidth="1"/>
    <col min="13049" max="13049" width="4.19921875" style="4" customWidth="1"/>
    <col min="13050" max="13050" width="2.19921875" style="4" customWidth="1"/>
    <col min="13051" max="13051" width="4.19921875" style="4" customWidth="1"/>
    <col min="13052" max="13052" width="2.19921875" style="4" customWidth="1"/>
    <col min="13053" max="13053" width="6.69921875" style="4" customWidth="1"/>
    <col min="13054" max="13054" width="10.09765625" style="4" customWidth="1"/>
    <col min="13055" max="13055" width="2.19921875" style="4" customWidth="1"/>
    <col min="13056" max="13056" width="4.09765625" style="4" customWidth="1"/>
    <col min="13057" max="13057" width="2.19921875" style="4" customWidth="1"/>
    <col min="13058" max="13058" width="4.09765625" style="4" customWidth="1"/>
    <col min="13059" max="13059" width="2.19921875" style="4" customWidth="1"/>
    <col min="13060" max="13061" width="2.09765625" style="4" customWidth="1"/>
    <col min="13062" max="13072" width="0" style="4" hidden="1" customWidth="1"/>
    <col min="13073" max="13298" width="8.09765625" style="4"/>
    <col min="13299" max="13300" width="1" style="4" customWidth="1"/>
    <col min="13301" max="13301" width="6.59765625" style="4" customWidth="1"/>
    <col min="13302" max="13302" width="14.59765625" style="4" customWidth="1"/>
    <col min="13303" max="13303" width="17" style="4" customWidth="1"/>
    <col min="13304" max="13304" width="2.19921875" style="4" customWidth="1"/>
    <col min="13305" max="13305" width="4.19921875" style="4" customWidth="1"/>
    <col min="13306" max="13306" width="2.19921875" style="4" customWidth="1"/>
    <col min="13307" max="13307" width="4.19921875" style="4" customWidth="1"/>
    <col min="13308" max="13308" width="2.19921875" style="4" customWidth="1"/>
    <col min="13309" max="13309" width="6.69921875" style="4" customWidth="1"/>
    <col min="13310" max="13310" width="10.09765625" style="4" customWidth="1"/>
    <col min="13311" max="13311" width="2.19921875" style="4" customWidth="1"/>
    <col min="13312" max="13312" width="4.09765625" style="4" customWidth="1"/>
    <col min="13313" max="13313" width="2.19921875" style="4" customWidth="1"/>
    <col min="13314" max="13314" width="4.09765625" style="4" customWidth="1"/>
    <col min="13315" max="13315" width="2.19921875" style="4" customWidth="1"/>
    <col min="13316" max="13317" width="2.09765625" style="4" customWidth="1"/>
    <col min="13318" max="13328" width="0" style="4" hidden="1" customWidth="1"/>
    <col min="13329" max="13554" width="8.09765625" style="4"/>
    <col min="13555" max="13556" width="1" style="4" customWidth="1"/>
    <col min="13557" max="13557" width="6.59765625" style="4" customWidth="1"/>
    <col min="13558" max="13558" width="14.59765625" style="4" customWidth="1"/>
    <col min="13559" max="13559" width="17" style="4" customWidth="1"/>
    <col min="13560" max="13560" width="2.19921875" style="4" customWidth="1"/>
    <col min="13561" max="13561" width="4.19921875" style="4" customWidth="1"/>
    <col min="13562" max="13562" width="2.19921875" style="4" customWidth="1"/>
    <col min="13563" max="13563" width="4.19921875" style="4" customWidth="1"/>
    <col min="13564" max="13564" width="2.19921875" style="4" customWidth="1"/>
    <col min="13565" max="13565" width="6.69921875" style="4" customWidth="1"/>
    <col min="13566" max="13566" width="10.09765625" style="4" customWidth="1"/>
    <col min="13567" max="13567" width="2.19921875" style="4" customWidth="1"/>
    <col min="13568" max="13568" width="4.09765625" style="4" customWidth="1"/>
    <col min="13569" max="13569" width="2.19921875" style="4" customWidth="1"/>
    <col min="13570" max="13570" width="4.09765625" style="4" customWidth="1"/>
    <col min="13571" max="13571" width="2.19921875" style="4" customWidth="1"/>
    <col min="13572" max="13573" width="2.09765625" style="4" customWidth="1"/>
    <col min="13574" max="13584" width="0" style="4" hidden="1" customWidth="1"/>
    <col min="13585" max="13810" width="8.09765625" style="4"/>
    <col min="13811" max="13812" width="1" style="4" customWidth="1"/>
    <col min="13813" max="13813" width="6.59765625" style="4" customWidth="1"/>
    <col min="13814" max="13814" width="14.59765625" style="4" customWidth="1"/>
    <col min="13815" max="13815" width="17" style="4" customWidth="1"/>
    <col min="13816" max="13816" width="2.19921875" style="4" customWidth="1"/>
    <col min="13817" max="13817" width="4.19921875" style="4" customWidth="1"/>
    <col min="13818" max="13818" width="2.19921875" style="4" customWidth="1"/>
    <col min="13819" max="13819" width="4.19921875" style="4" customWidth="1"/>
    <col min="13820" max="13820" width="2.19921875" style="4" customWidth="1"/>
    <col min="13821" max="13821" width="6.69921875" style="4" customWidth="1"/>
    <col min="13822" max="13822" width="10.09765625" style="4" customWidth="1"/>
    <col min="13823" max="13823" width="2.19921875" style="4" customWidth="1"/>
    <col min="13824" max="13824" width="4.09765625" style="4" customWidth="1"/>
    <col min="13825" max="13825" width="2.19921875" style="4" customWidth="1"/>
    <col min="13826" max="13826" width="4.09765625" style="4" customWidth="1"/>
    <col min="13827" max="13827" width="2.19921875" style="4" customWidth="1"/>
    <col min="13828" max="13829" width="2.09765625" style="4" customWidth="1"/>
    <col min="13830" max="13840" width="0" style="4" hidden="1" customWidth="1"/>
    <col min="13841" max="14066" width="8.09765625" style="4"/>
    <col min="14067" max="14068" width="1" style="4" customWidth="1"/>
    <col min="14069" max="14069" width="6.59765625" style="4" customWidth="1"/>
    <col min="14070" max="14070" width="14.59765625" style="4" customWidth="1"/>
    <col min="14071" max="14071" width="17" style="4" customWidth="1"/>
    <col min="14072" max="14072" width="2.19921875" style="4" customWidth="1"/>
    <col min="14073" max="14073" width="4.19921875" style="4" customWidth="1"/>
    <col min="14074" max="14074" width="2.19921875" style="4" customWidth="1"/>
    <col min="14075" max="14075" width="4.19921875" style="4" customWidth="1"/>
    <col min="14076" max="14076" width="2.19921875" style="4" customWidth="1"/>
    <col min="14077" max="14077" width="6.69921875" style="4" customWidth="1"/>
    <col min="14078" max="14078" width="10.09765625" style="4" customWidth="1"/>
    <col min="14079" max="14079" width="2.19921875" style="4" customWidth="1"/>
    <col min="14080" max="14080" width="4.09765625" style="4" customWidth="1"/>
    <col min="14081" max="14081" width="2.19921875" style="4" customWidth="1"/>
    <col min="14082" max="14082" width="4.09765625" style="4" customWidth="1"/>
    <col min="14083" max="14083" width="2.19921875" style="4" customWidth="1"/>
    <col min="14084" max="14085" width="2.09765625" style="4" customWidth="1"/>
    <col min="14086" max="14096" width="0" style="4" hidden="1" customWidth="1"/>
    <col min="14097" max="14322" width="8.09765625" style="4"/>
    <col min="14323" max="14324" width="1" style="4" customWidth="1"/>
    <col min="14325" max="14325" width="6.59765625" style="4" customWidth="1"/>
    <col min="14326" max="14326" width="14.59765625" style="4" customWidth="1"/>
    <col min="14327" max="14327" width="17" style="4" customWidth="1"/>
    <col min="14328" max="14328" width="2.19921875" style="4" customWidth="1"/>
    <col min="14329" max="14329" width="4.19921875" style="4" customWidth="1"/>
    <col min="14330" max="14330" width="2.19921875" style="4" customWidth="1"/>
    <col min="14331" max="14331" width="4.19921875" style="4" customWidth="1"/>
    <col min="14332" max="14332" width="2.19921875" style="4" customWidth="1"/>
    <col min="14333" max="14333" width="6.69921875" style="4" customWidth="1"/>
    <col min="14334" max="14334" width="10.09765625" style="4" customWidth="1"/>
    <col min="14335" max="14335" width="2.19921875" style="4" customWidth="1"/>
    <col min="14336" max="14336" width="4.09765625" style="4" customWidth="1"/>
    <col min="14337" max="14337" width="2.19921875" style="4" customWidth="1"/>
    <col min="14338" max="14338" width="4.09765625" style="4" customWidth="1"/>
    <col min="14339" max="14339" width="2.19921875" style="4" customWidth="1"/>
    <col min="14340" max="14341" width="2.09765625" style="4" customWidth="1"/>
    <col min="14342" max="14352" width="0" style="4" hidden="1" customWidth="1"/>
    <col min="14353" max="14578" width="8.09765625" style="4"/>
    <col min="14579" max="14580" width="1" style="4" customWidth="1"/>
    <col min="14581" max="14581" width="6.59765625" style="4" customWidth="1"/>
    <col min="14582" max="14582" width="14.59765625" style="4" customWidth="1"/>
    <col min="14583" max="14583" width="17" style="4" customWidth="1"/>
    <col min="14584" max="14584" width="2.19921875" style="4" customWidth="1"/>
    <col min="14585" max="14585" width="4.19921875" style="4" customWidth="1"/>
    <col min="14586" max="14586" width="2.19921875" style="4" customWidth="1"/>
    <col min="14587" max="14587" width="4.19921875" style="4" customWidth="1"/>
    <col min="14588" max="14588" width="2.19921875" style="4" customWidth="1"/>
    <col min="14589" max="14589" width="6.69921875" style="4" customWidth="1"/>
    <col min="14590" max="14590" width="10.09765625" style="4" customWidth="1"/>
    <col min="14591" max="14591" width="2.19921875" style="4" customWidth="1"/>
    <col min="14592" max="14592" width="4.09765625" style="4" customWidth="1"/>
    <col min="14593" max="14593" width="2.19921875" style="4" customWidth="1"/>
    <col min="14594" max="14594" width="4.09765625" style="4" customWidth="1"/>
    <col min="14595" max="14595" width="2.19921875" style="4" customWidth="1"/>
    <col min="14596" max="14597" width="2.09765625" style="4" customWidth="1"/>
    <col min="14598" max="14608" width="0" style="4" hidden="1" customWidth="1"/>
    <col min="14609" max="14834" width="8.09765625" style="4"/>
    <col min="14835" max="14836" width="1" style="4" customWidth="1"/>
    <col min="14837" max="14837" width="6.59765625" style="4" customWidth="1"/>
    <col min="14838" max="14838" width="14.59765625" style="4" customWidth="1"/>
    <col min="14839" max="14839" width="17" style="4" customWidth="1"/>
    <col min="14840" max="14840" width="2.19921875" style="4" customWidth="1"/>
    <col min="14841" max="14841" width="4.19921875" style="4" customWidth="1"/>
    <col min="14842" max="14842" width="2.19921875" style="4" customWidth="1"/>
    <col min="14843" max="14843" width="4.19921875" style="4" customWidth="1"/>
    <col min="14844" max="14844" width="2.19921875" style="4" customWidth="1"/>
    <col min="14845" max="14845" width="6.69921875" style="4" customWidth="1"/>
    <col min="14846" max="14846" width="10.09765625" style="4" customWidth="1"/>
    <col min="14847" max="14847" width="2.19921875" style="4" customWidth="1"/>
    <col min="14848" max="14848" width="4.09765625" style="4" customWidth="1"/>
    <col min="14849" max="14849" width="2.19921875" style="4" customWidth="1"/>
    <col min="14850" max="14850" width="4.09765625" style="4" customWidth="1"/>
    <col min="14851" max="14851" width="2.19921875" style="4" customWidth="1"/>
    <col min="14852" max="14853" width="2.09765625" style="4" customWidth="1"/>
    <col min="14854" max="14864" width="0" style="4" hidden="1" customWidth="1"/>
    <col min="14865" max="15090" width="8.09765625" style="4"/>
    <col min="15091" max="15092" width="1" style="4" customWidth="1"/>
    <col min="15093" max="15093" width="6.59765625" style="4" customWidth="1"/>
    <col min="15094" max="15094" width="14.59765625" style="4" customWidth="1"/>
    <col min="15095" max="15095" width="17" style="4" customWidth="1"/>
    <col min="15096" max="15096" width="2.19921875" style="4" customWidth="1"/>
    <col min="15097" max="15097" width="4.19921875" style="4" customWidth="1"/>
    <col min="15098" max="15098" width="2.19921875" style="4" customWidth="1"/>
    <col min="15099" max="15099" width="4.19921875" style="4" customWidth="1"/>
    <col min="15100" max="15100" width="2.19921875" style="4" customWidth="1"/>
    <col min="15101" max="15101" width="6.69921875" style="4" customWidth="1"/>
    <col min="15102" max="15102" width="10.09765625" style="4" customWidth="1"/>
    <col min="15103" max="15103" width="2.19921875" style="4" customWidth="1"/>
    <col min="15104" max="15104" width="4.09765625" style="4" customWidth="1"/>
    <col min="15105" max="15105" width="2.19921875" style="4" customWidth="1"/>
    <col min="15106" max="15106" width="4.09765625" style="4" customWidth="1"/>
    <col min="15107" max="15107" width="2.19921875" style="4" customWidth="1"/>
    <col min="15108" max="15109" width="2.09765625" style="4" customWidth="1"/>
    <col min="15110" max="15120" width="0" style="4" hidden="1" customWidth="1"/>
    <col min="15121" max="15346" width="8.09765625" style="4"/>
    <col min="15347" max="15348" width="1" style="4" customWidth="1"/>
    <col min="15349" max="15349" width="6.59765625" style="4" customWidth="1"/>
    <col min="15350" max="15350" width="14.59765625" style="4" customWidth="1"/>
    <col min="15351" max="15351" width="17" style="4" customWidth="1"/>
    <col min="15352" max="15352" width="2.19921875" style="4" customWidth="1"/>
    <col min="15353" max="15353" width="4.19921875" style="4" customWidth="1"/>
    <col min="15354" max="15354" width="2.19921875" style="4" customWidth="1"/>
    <col min="15355" max="15355" width="4.19921875" style="4" customWidth="1"/>
    <col min="15356" max="15356" width="2.19921875" style="4" customWidth="1"/>
    <col min="15357" max="15357" width="6.69921875" style="4" customWidth="1"/>
    <col min="15358" max="15358" width="10.09765625" style="4" customWidth="1"/>
    <col min="15359" max="15359" width="2.19921875" style="4" customWidth="1"/>
    <col min="15360" max="15360" width="4.09765625" style="4" customWidth="1"/>
    <col min="15361" max="15361" width="2.19921875" style="4" customWidth="1"/>
    <col min="15362" max="15362" width="4.09765625" style="4" customWidth="1"/>
    <col min="15363" max="15363" width="2.19921875" style="4" customWidth="1"/>
    <col min="15364" max="15365" width="2.09765625" style="4" customWidth="1"/>
    <col min="15366" max="15376" width="0" style="4" hidden="1" customWidth="1"/>
    <col min="15377" max="15602" width="8.09765625" style="4"/>
    <col min="15603" max="15604" width="1" style="4" customWidth="1"/>
    <col min="15605" max="15605" width="6.59765625" style="4" customWidth="1"/>
    <col min="15606" max="15606" width="14.59765625" style="4" customWidth="1"/>
    <col min="15607" max="15607" width="17" style="4" customWidth="1"/>
    <col min="15608" max="15608" width="2.19921875" style="4" customWidth="1"/>
    <col min="15609" max="15609" width="4.19921875" style="4" customWidth="1"/>
    <col min="15610" max="15610" width="2.19921875" style="4" customWidth="1"/>
    <col min="15611" max="15611" width="4.19921875" style="4" customWidth="1"/>
    <col min="15612" max="15612" width="2.19921875" style="4" customWidth="1"/>
    <col min="15613" max="15613" width="6.69921875" style="4" customWidth="1"/>
    <col min="15614" max="15614" width="10.09765625" style="4" customWidth="1"/>
    <col min="15615" max="15615" width="2.19921875" style="4" customWidth="1"/>
    <col min="15616" max="15616" width="4.09765625" style="4" customWidth="1"/>
    <col min="15617" max="15617" width="2.19921875" style="4" customWidth="1"/>
    <col min="15618" max="15618" width="4.09765625" style="4" customWidth="1"/>
    <col min="15619" max="15619" width="2.19921875" style="4" customWidth="1"/>
    <col min="15620" max="15621" width="2.09765625" style="4" customWidth="1"/>
    <col min="15622" max="15632" width="0" style="4" hidden="1" customWidth="1"/>
    <col min="15633" max="15858" width="8.09765625" style="4"/>
    <col min="15859" max="15860" width="1" style="4" customWidth="1"/>
    <col min="15861" max="15861" width="6.59765625" style="4" customWidth="1"/>
    <col min="15862" max="15862" width="14.59765625" style="4" customWidth="1"/>
    <col min="15863" max="15863" width="17" style="4" customWidth="1"/>
    <col min="15864" max="15864" width="2.19921875" style="4" customWidth="1"/>
    <col min="15865" max="15865" width="4.19921875" style="4" customWidth="1"/>
    <col min="15866" max="15866" width="2.19921875" style="4" customWidth="1"/>
    <col min="15867" max="15867" width="4.19921875" style="4" customWidth="1"/>
    <col min="15868" max="15868" width="2.19921875" style="4" customWidth="1"/>
    <col min="15869" max="15869" width="6.69921875" style="4" customWidth="1"/>
    <col min="15870" max="15870" width="10.09765625" style="4" customWidth="1"/>
    <col min="15871" max="15871" width="2.19921875" style="4" customWidth="1"/>
    <col min="15872" max="15872" width="4.09765625" style="4" customWidth="1"/>
    <col min="15873" max="15873" width="2.19921875" style="4" customWidth="1"/>
    <col min="15874" max="15874" width="4.09765625" style="4" customWidth="1"/>
    <col min="15875" max="15875" width="2.19921875" style="4" customWidth="1"/>
    <col min="15876" max="15877" width="2.09765625" style="4" customWidth="1"/>
    <col min="15878" max="15888" width="0" style="4" hidden="1" customWidth="1"/>
    <col min="15889" max="16114" width="8.09765625" style="4"/>
    <col min="16115" max="16116" width="1" style="4" customWidth="1"/>
    <col min="16117" max="16117" width="6.59765625" style="4" customWidth="1"/>
    <col min="16118" max="16118" width="14.59765625" style="4" customWidth="1"/>
    <col min="16119" max="16119" width="17" style="4" customWidth="1"/>
    <col min="16120" max="16120" width="2.19921875" style="4" customWidth="1"/>
    <col min="16121" max="16121" width="4.19921875" style="4" customWidth="1"/>
    <col min="16122" max="16122" width="2.19921875" style="4" customWidth="1"/>
    <col min="16123" max="16123" width="4.19921875" style="4" customWidth="1"/>
    <col min="16124" max="16124" width="2.19921875" style="4" customWidth="1"/>
    <col min="16125" max="16125" width="6.69921875" style="4" customWidth="1"/>
    <col min="16126" max="16126" width="10.09765625" style="4" customWidth="1"/>
    <col min="16127" max="16127" width="2.19921875" style="4" customWidth="1"/>
    <col min="16128" max="16128" width="4.09765625" style="4" customWidth="1"/>
    <col min="16129" max="16129" width="2.19921875" style="4" customWidth="1"/>
    <col min="16130" max="16130" width="4.09765625" style="4" customWidth="1"/>
    <col min="16131" max="16131" width="2.19921875" style="4" customWidth="1"/>
    <col min="16132" max="16133" width="2.09765625" style="4" customWidth="1"/>
    <col min="16134" max="16144" width="0" style="4" hidden="1" customWidth="1"/>
    <col min="16145" max="16384" width="8.09765625" style="4"/>
  </cols>
  <sheetData>
    <row r="1" spans="1:20" s="16" customFormat="1" ht="30.6" customHeight="1">
      <c r="A1" s="344"/>
      <c r="B1" s="344"/>
      <c r="C1" s="347" t="s">
        <v>471</v>
      </c>
      <c r="D1" s="345"/>
      <c r="E1" s="345"/>
      <c r="F1" s="345"/>
      <c r="G1" s="345"/>
      <c r="H1" s="345"/>
      <c r="I1" s="345"/>
      <c r="J1" s="345"/>
      <c r="K1" s="345"/>
      <c r="L1" s="345"/>
      <c r="M1" s="345"/>
      <c r="N1" s="345"/>
      <c r="O1" s="345"/>
      <c r="P1" s="374" t="s">
        <v>474</v>
      </c>
      <c r="S1" s="130"/>
      <c r="T1" s="130"/>
    </row>
    <row r="2" spans="1:20" ht="18.600000000000001" customHeight="1">
      <c r="C2" s="348"/>
      <c r="D2" s="349" t="s">
        <v>469</v>
      </c>
      <c r="E2" s="186"/>
      <c r="F2" s="186"/>
      <c r="G2" s="186"/>
      <c r="H2" s="186"/>
      <c r="I2" s="186"/>
      <c r="J2" s="186"/>
      <c r="K2" s="186"/>
      <c r="L2" s="186"/>
      <c r="M2" s="186"/>
      <c r="N2" s="186"/>
      <c r="O2" s="186"/>
      <c r="P2" s="186"/>
    </row>
    <row r="3" spans="1:20" ht="14.7" customHeight="1">
      <c r="B3" s="47" t="s">
        <v>195</v>
      </c>
      <c r="C3" s="21"/>
      <c r="D3" s="4"/>
      <c r="E3" s="4"/>
      <c r="F3" s="4"/>
      <c r="G3" s="4"/>
      <c r="H3" s="4"/>
      <c r="I3" s="4"/>
      <c r="J3" s="4"/>
      <c r="K3" s="4"/>
      <c r="L3" s="4"/>
      <c r="M3" s="4"/>
      <c r="N3" s="4"/>
      <c r="O3" s="4"/>
      <c r="P3" s="4"/>
    </row>
    <row r="4" spans="1:20" ht="29.4" customHeight="1">
      <c r="C4" s="402" t="s">
        <v>242</v>
      </c>
      <c r="D4" s="401"/>
      <c r="E4" s="380"/>
      <c r="F4" s="380"/>
      <c r="G4" s="380"/>
      <c r="H4" s="380"/>
      <c r="I4" s="380"/>
      <c r="J4" s="380"/>
      <c r="K4" s="380"/>
      <c r="L4" s="380"/>
      <c r="M4" s="380"/>
      <c r="N4" s="380"/>
      <c r="O4" s="380"/>
      <c r="P4" s="380"/>
    </row>
    <row r="5" spans="1:20" ht="18.600000000000001" customHeight="1">
      <c r="C5" s="390" t="s">
        <v>10</v>
      </c>
      <c r="D5" s="401"/>
      <c r="E5" s="127" t="s">
        <v>185</v>
      </c>
      <c r="F5" s="408"/>
      <c r="G5" s="408"/>
      <c r="H5" s="408"/>
      <c r="I5" s="408"/>
      <c r="J5" s="408"/>
      <c r="K5" s="408"/>
      <c r="L5" s="408"/>
      <c r="M5" s="408"/>
      <c r="N5" s="408"/>
      <c r="O5" s="408"/>
      <c r="P5" s="409"/>
    </row>
    <row r="6" spans="1:20" ht="14.7" customHeight="1">
      <c r="C6" s="4"/>
      <c r="D6" s="4"/>
      <c r="E6" s="4"/>
      <c r="F6" s="4"/>
      <c r="G6" s="4"/>
      <c r="H6" s="4"/>
      <c r="I6" s="4"/>
      <c r="J6" s="4"/>
      <c r="K6" s="4"/>
      <c r="L6" s="4"/>
      <c r="M6" s="4"/>
      <c r="N6" s="4"/>
      <c r="O6" s="4"/>
      <c r="P6" s="4"/>
    </row>
    <row r="7" spans="1:20" ht="14.7" customHeight="1">
      <c r="B7" s="47" t="s">
        <v>177</v>
      </c>
      <c r="C7" s="4"/>
      <c r="D7" s="4"/>
      <c r="E7" s="4"/>
      <c r="F7" s="4"/>
      <c r="G7" s="4"/>
      <c r="H7" s="4"/>
      <c r="I7" s="4"/>
      <c r="J7" s="4"/>
      <c r="K7" s="4"/>
      <c r="L7" s="4"/>
      <c r="M7" s="4"/>
      <c r="N7" s="4"/>
      <c r="O7" s="4"/>
      <c r="P7" s="4"/>
    </row>
    <row r="8" spans="1:20" ht="18" customHeight="1">
      <c r="B8" s="62"/>
      <c r="C8" s="406" t="s">
        <v>179</v>
      </c>
      <c r="D8" s="407"/>
      <c r="E8" s="381"/>
      <c r="F8" s="408"/>
      <c r="G8" s="408"/>
      <c r="H8" s="408"/>
      <c r="I8" s="408"/>
      <c r="J8" s="408"/>
      <c r="K8" s="408"/>
      <c r="L8" s="408"/>
      <c r="M8" s="408"/>
      <c r="N8" s="408"/>
      <c r="O8" s="408"/>
      <c r="P8" s="409"/>
    </row>
    <row r="9" spans="1:20" ht="18" customHeight="1">
      <c r="B9" s="62"/>
      <c r="C9" s="406" t="s">
        <v>180</v>
      </c>
      <c r="D9" s="407"/>
      <c r="E9" s="381"/>
      <c r="F9" s="408"/>
      <c r="G9" s="408"/>
      <c r="H9" s="408"/>
      <c r="I9" s="408"/>
      <c r="J9" s="408"/>
      <c r="K9" s="408"/>
      <c r="L9" s="408"/>
      <c r="M9" s="408"/>
      <c r="N9" s="408"/>
      <c r="O9" s="408"/>
      <c r="P9" s="409"/>
    </row>
    <row r="10" spans="1:20" ht="18" customHeight="1">
      <c r="B10" s="62"/>
      <c r="C10" s="402" t="s">
        <v>178</v>
      </c>
      <c r="D10" s="403"/>
      <c r="E10" s="114" t="s">
        <v>186</v>
      </c>
      <c r="F10" s="380"/>
      <c r="G10" s="380"/>
      <c r="H10" s="380"/>
      <c r="I10" s="404" t="s">
        <v>187</v>
      </c>
      <c r="J10" s="405"/>
      <c r="K10" s="380"/>
      <c r="L10" s="380"/>
      <c r="M10" s="380"/>
      <c r="N10" s="380"/>
      <c r="O10" s="380"/>
      <c r="P10" s="380"/>
    </row>
    <row r="11" spans="1:20" ht="15" customHeight="1">
      <c r="C11" s="29"/>
      <c r="D11" s="4"/>
      <c r="E11" s="4"/>
      <c r="F11" s="4"/>
      <c r="G11" s="4"/>
      <c r="H11" s="4"/>
      <c r="I11" s="4"/>
      <c r="J11" s="4"/>
      <c r="K11" s="4"/>
      <c r="L11" s="4"/>
      <c r="M11" s="4"/>
      <c r="N11" s="4"/>
      <c r="O11" s="4"/>
      <c r="P11" s="4"/>
    </row>
    <row r="12" spans="1:20" ht="15" customHeight="1">
      <c r="B12" s="47" t="s">
        <v>11</v>
      </c>
      <c r="C12" s="4"/>
      <c r="D12" s="4"/>
      <c r="E12" s="4"/>
      <c r="F12" s="4"/>
      <c r="G12" s="4"/>
      <c r="H12" s="4"/>
      <c r="I12" s="4"/>
      <c r="J12" s="4"/>
      <c r="K12" s="4"/>
      <c r="L12" s="4"/>
      <c r="M12" s="4"/>
      <c r="N12" s="4"/>
      <c r="O12" s="4"/>
      <c r="P12" s="4"/>
    </row>
    <row r="13" spans="1:20" ht="14.7" customHeight="1">
      <c r="B13" s="62"/>
      <c r="C13" s="390" t="s">
        <v>23</v>
      </c>
      <c r="D13" s="391"/>
      <c r="E13" s="388"/>
      <c r="F13" s="389"/>
      <c r="G13" s="389"/>
      <c r="H13" s="389"/>
      <c r="I13" s="26"/>
      <c r="J13" s="26"/>
      <c r="K13" s="26"/>
      <c r="L13" s="26"/>
      <c r="M13" s="26"/>
      <c r="N13" s="26"/>
      <c r="O13" s="26"/>
      <c r="P13" s="28"/>
    </row>
    <row r="14" spans="1:20" ht="14.7" customHeight="1">
      <c r="B14" s="62"/>
      <c r="C14" s="392" t="s">
        <v>24</v>
      </c>
      <c r="D14" s="392"/>
      <c r="E14" s="386" t="s">
        <v>182</v>
      </c>
      <c r="F14" s="387"/>
      <c r="G14" s="29"/>
      <c r="H14" s="115"/>
      <c r="I14" s="386" t="s">
        <v>183</v>
      </c>
      <c r="J14" s="387"/>
      <c r="K14" s="29"/>
      <c r="L14" s="115"/>
      <c r="M14" s="386" t="s">
        <v>184</v>
      </c>
      <c r="N14" s="387"/>
      <c r="O14" s="29"/>
      <c r="P14" s="115"/>
    </row>
    <row r="15" spans="1:20" ht="14.7" customHeight="1">
      <c r="B15" s="62"/>
      <c r="C15" s="392"/>
      <c r="D15" s="392"/>
      <c r="E15" s="112"/>
      <c r="F15" s="120" t="s">
        <v>188</v>
      </c>
      <c r="G15" s="116"/>
      <c r="H15" s="121" t="s">
        <v>189</v>
      </c>
      <c r="I15" s="117"/>
      <c r="J15" s="120" t="s">
        <v>188</v>
      </c>
      <c r="K15" s="118"/>
      <c r="L15" s="121" t="s">
        <v>189</v>
      </c>
      <c r="M15" s="113"/>
      <c r="N15" s="120" t="s">
        <v>188</v>
      </c>
      <c r="O15" s="119"/>
      <c r="P15" s="121" t="s">
        <v>189</v>
      </c>
    </row>
    <row r="16" spans="1:20" ht="17.399999999999999" customHeight="1">
      <c r="B16" s="62"/>
      <c r="C16" s="392" t="s">
        <v>192</v>
      </c>
      <c r="D16" s="392"/>
      <c r="E16" s="393"/>
      <c r="F16" s="394"/>
      <c r="G16" s="394"/>
      <c r="H16" s="128" t="s">
        <v>193</v>
      </c>
      <c r="I16" s="128"/>
      <c r="J16" s="128"/>
      <c r="K16" s="128"/>
      <c r="L16" s="128"/>
      <c r="M16" s="128"/>
      <c r="N16" s="128"/>
      <c r="O16" s="128"/>
      <c r="P16" s="129"/>
    </row>
    <row r="17" spans="2:20" ht="14.7" customHeight="1">
      <c r="B17" s="62"/>
      <c r="C17" s="395" t="s">
        <v>243</v>
      </c>
      <c r="D17" s="396"/>
      <c r="E17" s="390" t="s">
        <v>1</v>
      </c>
      <c r="F17" s="401"/>
      <c r="G17" s="382"/>
      <c r="H17" s="382"/>
      <c r="I17" s="383"/>
      <c r="J17" s="28" t="s">
        <v>181</v>
      </c>
      <c r="K17" s="390" t="s">
        <v>2</v>
      </c>
      <c r="L17" s="391"/>
      <c r="M17" s="382"/>
      <c r="N17" s="382"/>
      <c r="O17" s="383"/>
      <c r="P17" s="28" t="s">
        <v>181</v>
      </c>
      <c r="T17" s="19" t="s">
        <v>20</v>
      </c>
    </row>
    <row r="18" spans="2:20" ht="14.7" customHeight="1">
      <c r="B18" s="62"/>
      <c r="C18" s="397"/>
      <c r="D18" s="398"/>
      <c r="E18" s="390" t="s">
        <v>3</v>
      </c>
      <c r="F18" s="401"/>
      <c r="G18" s="382"/>
      <c r="H18" s="382"/>
      <c r="I18" s="383"/>
      <c r="J18" s="28" t="s">
        <v>181</v>
      </c>
      <c r="K18" s="390" t="s">
        <v>4</v>
      </c>
      <c r="L18" s="391"/>
      <c r="M18" s="382"/>
      <c r="N18" s="382"/>
      <c r="O18" s="383"/>
      <c r="P18" s="28" t="s">
        <v>181</v>
      </c>
      <c r="T18" s="19" t="s">
        <v>20</v>
      </c>
    </row>
    <row r="19" spans="2:20" ht="14.7" customHeight="1">
      <c r="B19" s="62"/>
      <c r="C19" s="397"/>
      <c r="D19" s="398"/>
      <c r="E19" s="390" t="s">
        <v>5</v>
      </c>
      <c r="F19" s="401"/>
      <c r="G19" s="382"/>
      <c r="H19" s="382"/>
      <c r="I19" s="383"/>
      <c r="J19" s="28" t="s">
        <v>181</v>
      </c>
      <c r="K19" s="390" t="s">
        <v>6</v>
      </c>
      <c r="L19" s="391"/>
      <c r="M19" s="382"/>
      <c r="N19" s="382"/>
      <c r="O19" s="383"/>
      <c r="P19" s="28" t="s">
        <v>181</v>
      </c>
      <c r="T19" s="19" t="s">
        <v>20</v>
      </c>
    </row>
    <row r="20" spans="2:20" ht="14.7" customHeight="1">
      <c r="B20" s="62"/>
      <c r="C20" s="397"/>
      <c r="D20" s="398"/>
      <c r="E20" s="390" t="s">
        <v>7</v>
      </c>
      <c r="F20" s="401"/>
      <c r="G20" s="382"/>
      <c r="H20" s="382"/>
      <c r="I20" s="383"/>
      <c r="J20" s="28" t="s">
        <v>181</v>
      </c>
      <c r="K20" s="378"/>
      <c r="L20" s="379"/>
      <c r="M20" s="380"/>
      <c r="N20" s="380"/>
      <c r="O20" s="381"/>
      <c r="P20" s="28" t="s">
        <v>181</v>
      </c>
      <c r="T20" s="19" t="s">
        <v>20</v>
      </c>
    </row>
    <row r="21" spans="2:20" ht="14.7" customHeight="1">
      <c r="B21" s="62"/>
      <c r="C21" s="397"/>
      <c r="D21" s="398"/>
      <c r="E21" s="390" t="s">
        <v>8</v>
      </c>
      <c r="F21" s="401"/>
      <c r="G21" s="382"/>
      <c r="H21" s="382"/>
      <c r="I21" s="383"/>
      <c r="J21" s="28" t="s">
        <v>181</v>
      </c>
      <c r="K21" s="378"/>
      <c r="L21" s="379"/>
      <c r="M21" s="380"/>
      <c r="N21" s="380"/>
      <c r="O21" s="381"/>
      <c r="P21" s="28" t="s">
        <v>181</v>
      </c>
      <c r="T21" s="19" t="s">
        <v>20</v>
      </c>
    </row>
    <row r="22" spans="2:20" ht="14.7" customHeight="1">
      <c r="B22" s="62"/>
      <c r="C22" s="399"/>
      <c r="D22" s="400"/>
      <c r="E22" s="390" t="s">
        <v>9</v>
      </c>
      <c r="F22" s="401"/>
      <c r="G22" s="382"/>
      <c r="H22" s="382"/>
      <c r="I22" s="383"/>
      <c r="J22" s="28" t="s">
        <v>181</v>
      </c>
      <c r="K22" s="378"/>
      <c r="L22" s="379"/>
      <c r="M22" s="380"/>
      <c r="N22" s="380"/>
      <c r="O22" s="381"/>
      <c r="P22" s="28" t="s">
        <v>181</v>
      </c>
      <c r="T22" s="19" t="s">
        <v>20</v>
      </c>
    </row>
    <row r="23" spans="2:20" ht="14.7" customHeight="1">
      <c r="C23" s="46"/>
      <c r="D23" s="46"/>
      <c r="E23" s="23"/>
      <c r="F23" s="187"/>
      <c r="G23" s="187"/>
      <c r="H23" s="187"/>
      <c r="I23" s="4"/>
      <c r="J23" s="44"/>
      <c r="K23" s="188"/>
      <c r="L23" s="4"/>
      <c r="M23" s="187"/>
      <c r="N23" s="187"/>
      <c r="O23" s="187"/>
      <c r="P23" s="4"/>
    </row>
    <row r="24" spans="2:20" ht="14.7" customHeight="1">
      <c r="B24" s="47" t="s">
        <v>196</v>
      </c>
      <c r="C24" s="23"/>
      <c r="D24" s="189"/>
      <c r="E24" s="4"/>
      <c r="F24" s="190"/>
      <c r="G24" s="190"/>
      <c r="H24" s="190"/>
      <c r="I24" s="4"/>
      <c r="J24" s="44"/>
      <c r="K24" s="191"/>
      <c r="L24" s="4"/>
      <c r="M24" s="190"/>
      <c r="N24" s="190"/>
      <c r="O24" s="190"/>
      <c r="P24" s="4"/>
    </row>
    <row r="25" spans="2:20" ht="14.7" customHeight="1">
      <c r="C25" s="377" t="s">
        <v>194</v>
      </c>
      <c r="D25" s="377"/>
      <c r="E25" s="24" t="s">
        <v>12</v>
      </c>
      <c r="F25" s="25"/>
      <c r="G25" s="25"/>
      <c r="H25" s="25"/>
      <c r="I25" s="26"/>
      <c r="J25" s="22"/>
      <c r="K25" s="27"/>
      <c r="L25" s="28"/>
      <c r="M25" s="384"/>
      <c r="N25" s="384"/>
      <c r="O25" s="385"/>
      <c r="P25" s="45"/>
      <c r="T25" s="19" t="s">
        <v>20</v>
      </c>
    </row>
    <row r="26" spans="2:20" ht="16.2" customHeight="1">
      <c r="C26" s="377"/>
      <c r="D26" s="377"/>
      <c r="E26" s="24" t="s">
        <v>13</v>
      </c>
      <c r="F26" s="25"/>
      <c r="G26" s="25"/>
      <c r="H26" s="25"/>
      <c r="I26" s="26"/>
      <c r="J26" s="22"/>
      <c r="K26" s="27"/>
      <c r="L26" s="28"/>
      <c r="M26" s="384"/>
      <c r="N26" s="384"/>
      <c r="O26" s="385"/>
      <c r="P26" s="45"/>
      <c r="T26" s="19" t="s">
        <v>20</v>
      </c>
    </row>
    <row r="27" spans="2:20" ht="15" customHeight="1">
      <c r="C27" s="377"/>
      <c r="D27" s="377"/>
      <c r="E27" s="24" t="s">
        <v>14</v>
      </c>
      <c r="F27" s="25"/>
      <c r="G27" s="25"/>
      <c r="H27" s="25"/>
      <c r="I27" s="26"/>
      <c r="J27" s="22"/>
      <c r="K27" s="27"/>
      <c r="L27" s="28"/>
      <c r="M27" s="384"/>
      <c r="N27" s="384"/>
      <c r="O27" s="385"/>
      <c r="P27" s="45"/>
      <c r="T27" s="19" t="s">
        <v>20</v>
      </c>
    </row>
    <row r="28" spans="2:20">
      <c r="C28" s="377"/>
      <c r="D28" s="377"/>
      <c r="E28" s="24" t="s">
        <v>472</v>
      </c>
      <c r="F28" s="25"/>
      <c r="G28" s="25"/>
      <c r="H28" s="25"/>
      <c r="I28" s="26"/>
      <c r="J28" s="22"/>
      <c r="K28" s="27"/>
      <c r="L28" s="28"/>
      <c r="M28" s="382" t="s">
        <v>456</v>
      </c>
      <c r="N28" s="382"/>
      <c r="O28" s="383"/>
      <c r="P28" s="45"/>
      <c r="T28" s="19" t="s">
        <v>20</v>
      </c>
    </row>
    <row r="29" spans="2:20">
      <c r="C29" s="46"/>
      <c r="D29" s="46"/>
      <c r="E29" s="23"/>
      <c r="F29" s="190"/>
      <c r="G29" s="190"/>
      <c r="H29" s="190"/>
      <c r="I29" s="4"/>
      <c r="J29" s="44"/>
      <c r="K29" s="191"/>
      <c r="L29" s="4"/>
      <c r="M29" s="190"/>
      <c r="N29" s="190"/>
      <c r="O29" s="190"/>
      <c r="P29" s="47"/>
    </row>
    <row r="30" spans="2:20">
      <c r="C30" s="23" t="s">
        <v>244</v>
      </c>
      <c r="D30" s="46"/>
      <c r="E30" s="23"/>
      <c r="F30" s="190"/>
      <c r="G30" s="190"/>
      <c r="H30" s="190"/>
      <c r="I30" s="4"/>
      <c r="J30" s="44"/>
      <c r="K30" s="191"/>
      <c r="L30" s="4"/>
      <c r="M30" s="190"/>
      <c r="N30" s="190"/>
      <c r="O30" s="190"/>
      <c r="P30" s="47"/>
    </row>
    <row r="32" spans="2:20">
      <c r="Q32" s="44"/>
    </row>
    <row r="33" spans="3:3">
      <c r="C33" s="6"/>
    </row>
  </sheetData>
  <sheetProtection formatRows="0"/>
  <protectedRanges>
    <protectedRange sqref="H5 F8:P10" name="範囲1"/>
  </protectedRanges>
  <mergeCells count="50">
    <mergeCell ref="C4:D4"/>
    <mergeCell ref="C5:D5"/>
    <mergeCell ref="C10:D10"/>
    <mergeCell ref="F10:H10"/>
    <mergeCell ref="I10:J10"/>
    <mergeCell ref="C9:D9"/>
    <mergeCell ref="C8:D8"/>
    <mergeCell ref="E9:P9"/>
    <mergeCell ref="E8:P8"/>
    <mergeCell ref="K10:P10"/>
    <mergeCell ref="E4:P4"/>
    <mergeCell ref="F5:P5"/>
    <mergeCell ref="C16:D16"/>
    <mergeCell ref="E16:G16"/>
    <mergeCell ref="C13:D13"/>
    <mergeCell ref="C14:D15"/>
    <mergeCell ref="G17:I17"/>
    <mergeCell ref="C17:D22"/>
    <mergeCell ref="G19:I19"/>
    <mergeCell ref="G18:I18"/>
    <mergeCell ref="E21:F21"/>
    <mergeCell ref="E22:F22"/>
    <mergeCell ref="E17:F17"/>
    <mergeCell ref="E18:F18"/>
    <mergeCell ref="E19:F19"/>
    <mergeCell ref="E20:F20"/>
    <mergeCell ref="M14:N14"/>
    <mergeCell ref="E13:H13"/>
    <mergeCell ref="E14:F14"/>
    <mergeCell ref="I14:J14"/>
    <mergeCell ref="G20:I20"/>
    <mergeCell ref="M17:O17"/>
    <mergeCell ref="M19:O19"/>
    <mergeCell ref="M18:O18"/>
    <mergeCell ref="K19:L19"/>
    <mergeCell ref="K18:L18"/>
    <mergeCell ref="K17:L17"/>
    <mergeCell ref="C25:D28"/>
    <mergeCell ref="K20:L20"/>
    <mergeCell ref="M22:O22"/>
    <mergeCell ref="M21:O21"/>
    <mergeCell ref="M20:O20"/>
    <mergeCell ref="K22:L22"/>
    <mergeCell ref="K21:L21"/>
    <mergeCell ref="G22:I22"/>
    <mergeCell ref="G21:I21"/>
    <mergeCell ref="M25:O25"/>
    <mergeCell ref="M26:O26"/>
    <mergeCell ref="M27:O27"/>
    <mergeCell ref="M28:O28"/>
  </mergeCells>
  <phoneticPr fontId="2"/>
  <dataValidations count="9">
    <dataValidation type="textLength" operator="equal" allowBlank="1" showInputMessage="1" showErrorMessage="1" sqref="J65524 IS65519 SO65519 ACK65519 AMG65519 AWC65519 BFY65519 BPU65519 BZQ65519 CJM65519 CTI65519 DDE65519 DNA65519 DWW65519 EGS65519 EQO65519 FAK65519 FKG65519 FUC65519 GDY65519 GNU65519 GXQ65519 HHM65519 HRI65519 IBE65519 ILA65519 IUW65519 JES65519 JOO65519 JYK65519 KIG65519 KSC65519 LBY65519 LLU65519 LVQ65519 MFM65519 MPI65519 MZE65519 NJA65519 NSW65519 OCS65519 OMO65519 OWK65519 PGG65519 PQC65519 PZY65519 QJU65519 QTQ65519 RDM65519 RNI65519 RXE65519 SHA65519 SQW65519 TAS65519 TKO65519 TUK65519 UEG65519 UOC65519 UXY65519 VHU65519 VRQ65519 WBM65519 WLI65519 WVE65519 J131060 IS131055 SO131055 ACK131055 AMG131055 AWC131055 BFY131055 BPU131055 BZQ131055 CJM131055 CTI131055 DDE131055 DNA131055 DWW131055 EGS131055 EQO131055 FAK131055 FKG131055 FUC131055 GDY131055 GNU131055 GXQ131055 HHM131055 HRI131055 IBE131055 ILA131055 IUW131055 JES131055 JOO131055 JYK131055 KIG131055 KSC131055 LBY131055 LLU131055 LVQ131055 MFM131055 MPI131055 MZE131055 NJA131055 NSW131055 OCS131055 OMO131055 OWK131055 PGG131055 PQC131055 PZY131055 QJU131055 QTQ131055 RDM131055 RNI131055 RXE131055 SHA131055 SQW131055 TAS131055 TKO131055 TUK131055 UEG131055 UOC131055 UXY131055 VHU131055 VRQ131055 WBM131055 WLI131055 WVE131055 J196596 IS196591 SO196591 ACK196591 AMG196591 AWC196591 BFY196591 BPU196591 BZQ196591 CJM196591 CTI196591 DDE196591 DNA196591 DWW196591 EGS196591 EQO196591 FAK196591 FKG196591 FUC196591 GDY196591 GNU196591 GXQ196591 HHM196591 HRI196591 IBE196591 ILA196591 IUW196591 JES196591 JOO196591 JYK196591 KIG196591 KSC196591 LBY196591 LLU196591 LVQ196591 MFM196591 MPI196591 MZE196591 NJA196591 NSW196591 OCS196591 OMO196591 OWK196591 PGG196591 PQC196591 PZY196591 QJU196591 QTQ196591 RDM196591 RNI196591 RXE196591 SHA196591 SQW196591 TAS196591 TKO196591 TUK196591 UEG196591 UOC196591 UXY196591 VHU196591 VRQ196591 WBM196591 WLI196591 WVE196591 J262132 IS262127 SO262127 ACK262127 AMG262127 AWC262127 BFY262127 BPU262127 BZQ262127 CJM262127 CTI262127 DDE262127 DNA262127 DWW262127 EGS262127 EQO262127 FAK262127 FKG262127 FUC262127 GDY262127 GNU262127 GXQ262127 HHM262127 HRI262127 IBE262127 ILA262127 IUW262127 JES262127 JOO262127 JYK262127 KIG262127 KSC262127 LBY262127 LLU262127 LVQ262127 MFM262127 MPI262127 MZE262127 NJA262127 NSW262127 OCS262127 OMO262127 OWK262127 PGG262127 PQC262127 PZY262127 QJU262127 QTQ262127 RDM262127 RNI262127 RXE262127 SHA262127 SQW262127 TAS262127 TKO262127 TUK262127 UEG262127 UOC262127 UXY262127 VHU262127 VRQ262127 WBM262127 WLI262127 WVE262127 J327668 IS327663 SO327663 ACK327663 AMG327663 AWC327663 BFY327663 BPU327663 BZQ327663 CJM327663 CTI327663 DDE327663 DNA327663 DWW327663 EGS327663 EQO327663 FAK327663 FKG327663 FUC327663 GDY327663 GNU327663 GXQ327663 HHM327663 HRI327663 IBE327663 ILA327663 IUW327663 JES327663 JOO327663 JYK327663 KIG327663 KSC327663 LBY327663 LLU327663 LVQ327663 MFM327663 MPI327663 MZE327663 NJA327663 NSW327663 OCS327663 OMO327663 OWK327663 PGG327663 PQC327663 PZY327663 QJU327663 QTQ327663 RDM327663 RNI327663 RXE327663 SHA327663 SQW327663 TAS327663 TKO327663 TUK327663 UEG327663 UOC327663 UXY327663 VHU327663 VRQ327663 WBM327663 WLI327663 WVE327663 J393204 IS393199 SO393199 ACK393199 AMG393199 AWC393199 BFY393199 BPU393199 BZQ393199 CJM393199 CTI393199 DDE393199 DNA393199 DWW393199 EGS393199 EQO393199 FAK393199 FKG393199 FUC393199 GDY393199 GNU393199 GXQ393199 HHM393199 HRI393199 IBE393199 ILA393199 IUW393199 JES393199 JOO393199 JYK393199 KIG393199 KSC393199 LBY393199 LLU393199 LVQ393199 MFM393199 MPI393199 MZE393199 NJA393199 NSW393199 OCS393199 OMO393199 OWK393199 PGG393199 PQC393199 PZY393199 QJU393199 QTQ393199 RDM393199 RNI393199 RXE393199 SHA393199 SQW393199 TAS393199 TKO393199 TUK393199 UEG393199 UOC393199 UXY393199 VHU393199 VRQ393199 WBM393199 WLI393199 WVE393199 J458740 IS458735 SO458735 ACK458735 AMG458735 AWC458735 BFY458735 BPU458735 BZQ458735 CJM458735 CTI458735 DDE458735 DNA458735 DWW458735 EGS458735 EQO458735 FAK458735 FKG458735 FUC458735 GDY458735 GNU458735 GXQ458735 HHM458735 HRI458735 IBE458735 ILA458735 IUW458735 JES458735 JOO458735 JYK458735 KIG458735 KSC458735 LBY458735 LLU458735 LVQ458735 MFM458735 MPI458735 MZE458735 NJA458735 NSW458735 OCS458735 OMO458735 OWK458735 PGG458735 PQC458735 PZY458735 QJU458735 QTQ458735 RDM458735 RNI458735 RXE458735 SHA458735 SQW458735 TAS458735 TKO458735 TUK458735 UEG458735 UOC458735 UXY458735 VHU458735 VRQ458735 WBM458735 WLI458735 WVE458735 J524276 IS524271 SO524271 ACK524271 AMG524271 AWC524271 BFY524271 BPU524271 BZQ524271 CJM524271 CTI524271 DDE524271 DNA524271 DWW524271 EGS524271 EQO524271 FAK524271 FKG524271 FUC524271 GDY524271 GNU524271 GXQ524271 HHM524271 HRI524271 IBE524271 ILA524271 IUW524271 JES524271 JOO524271 JYK524271 KIG524271 KSC524271 LBY524271 LLU524271 LVQ524271 MFM524271 MPI524271 MZE524271 NJA524271 NSW524271 OCS524271 OMO524271 OWK524271 PGG524271 PQC524271 PZY524271 QJU524271 QTQ524271 RDM524271 RNI524271 RXE524271 SHA524271 SQW524271 TAS524271 TKO524271 TUK524271 UEG524271 UOC524271 UXY524271 VHU524271 VRQ524271 WBM524271 WLI524271 WVE524271 J589812 IS589807 SO589807 ACK589807 AMG589807 AWC589807 BFY589807 BPU589807 BZQ589807 CJM589807 CTI589807 DDE589807 DNA589807 DWW589807 EGS589807 EQO589807 FAK589807 FKG589807 FUC589807 GDY589807 GNU589807 GXQ589807 HHM589807 HRI589807 IBE589807 ILA589807 IUW589807 JES589807 JOO589807 JYK589807 KIG589807 KSC589807 LBY589807 LLU589807 LVQ589807 MFM589807 MPI589807 MZE589807 NJA589807 NSW589807 OCS589807 OMO589807 OWK589807 PGG589807 PQC589807 PZY589807 QJU589807 QTQ589807 RDM589807 RNI589807 RXE589807 SHA589807 SQW589807 TAS589807 TKO589807 TUK589807 UEG589807 UOC589807 UXY589807 VHU589807 VRQ589807 WBM589807 WLI589807 WVE589807 J655348 IS655343 SO655343 ACK655343 AMG655343 AWC655343 BFY655343 BPU655343 BZQ655343 CJM655343 CTI655343 DDE655343 DNA655343 DWW655343 EGS655343 EQO655343 FAK655343 FKG655343 FUC655343 GDY655343 GNU655343 GXQ655343 HHM655343 HRI655343 IBE655343 ILA655343 IUW655343 JES655343 JOO655343 JYK655343 KIG655343 KSC655343 LBY655343 LLU655343 LVQ655343 MFM655343 MPI655343 MZE655343 NJA655343 NSW655343 OCS655343 OMO655343 OWK655343 PGG655343 PQC655343 PZY655343 QJU655343 QTQ655343 RDM655343 RNI655343 RXE655343 SHA655343 SQW655343 TAS655343 TKO655343 TUK655343 UEG655343 UOC655343 UXY655343 VHU655343 VRQ655343 WBM655343 WLI655343 WVE655343 J720884 IS720879 SO720879 ACK720879 AMG720879 AWC720879 BFY720879 BPU720879 BZQ720879 CJM720879 CTI720879 DDE720879 DNA720879 DWW720879 EGS720879 EQO720879 FAK720879 FKG720879 FUC720879 GDY720879 GNU720879 GXQ720879 HHM720879 HRI720879 IBE720879 ILA720879 IUW720879 JES720879 JOO720879 JYK720879 KIG720879 KSC720879 LBY720879 LLU720879 LVQ720879 MFM720879 MPI720879 MZE720879 NJA720879 NSW720879 OCS720879 OMO720879 OWK720879 PGG720879 PQC720879 PZY720879 QJU720879 QTQ720879 RDM720879 RNI720879 RXE720879 SHA720879 SQW720879 TAS720879 TKO720879 TUK720879 UEG720879 UOC720879 UXY720879 VHU720879 VRQ720879 WBM720879 WLI720879 WVE720879 J786420 IS786415 SO786415 ACK786415 AMG786415 AWC786415 BFY786415 BPU786415 BZQ786415 CJM786415 CTI786415 DDE786415 DNA786415 DWW786415 EGS786415 EQO786415 FAK786415 FKG786415 FUC786415 GDY786415 GNU786415 GXQ786415 HHM786415 HRI786415 IBE786415 ILA786415 IUW786415 JES786415 JOO786415 JYK786415 KIG786415 KSC786415 LBY786415 LLU786415 LVQ786415 MFM786415 MPI786415 MZE786415 NJA786415 NSW786415 OCS786415 OMO786415 OWK786415 PGG786415 PQC786415 PZY786415 QJU786415 QTQ786415 RDM786415 RNI786415 RXE786415 SHA786415 SQW786415 TAS786415 TKO786415 TUK786415 UEG786415 UOC786415 UXY786415 VHU786415 VRQ786415 WBM786415 WLI786415 WVE786415 J851956 IS851951 SO851951 ACK851951 AMG851951 AWC851951 BFY851951 BPU851951 BZQ851951 CJM851951 CTI851951 DDE851951 DNA851951 DWW851951 EGS851951 EQO851951 FAK851951 FKG851951 FUC851951 GDY851951 GNU851951 GXQ851951 HHM851951 HRI851951 IBE851951 ILA851951 IUW851951 JES851951 JOO851951 JYK851951 KIG851951 KSC851951 LBY851951 LLU851951 LVQ851951 MFM851951 MPI851951 MZE851951 NJA851951 NSW851951 OCS851951 OMO851951 OWK851951 PGG851951 PQC851951 PZY851951 QJU851951 QTQ851951 RDM851951 RNI851951 RXE851951 SHA851951 SQW851951 TAS851951 TKO851951 TUK851951 UEG851951 UOC851951 UXY851951 VHU851951 VRQ851951 WBM851951 WLI851951 WVE851951 J917492 IS917487 SO917487 ACK917487 AMG917487 AWC917487 BFY917487 BPU917487 BZQ917487 CJM917487 CTI917487 DDE917487 DNA917487 DWW917487 EGS917487 EQO917487 FAK917487 FKG917487 FUC917487 GDY917487 GNU917487 GXQ917487 HHM917487 HRI917487 IBE917487 ILA917487 IUW917487 JES917487 JOO917487 JYK917487 KIG917487 KSC917487 LBY917487 LLU917487 LVQ917487 MFM917487 MPI917487 MZE917487 NJA917487 NSW917487 OCS917487 OMO917487 OWK917487 PGG917487 PQC917487 PZY917487 QJU917487 QTQ917487 RDM917487 RNI917487 RXE917487 SHA917487 SQW917487 TAS917487 TKO917487 TUK917487 UEG917487 UOC917487 UXY917487 VHU917487 VRQ917487 WBM917487 WLI917487 WVE917487 J983028 IS983023 SO983023 ACK983023 AMG983023 AWC983023 BFY983023 BPU983023 BZQ983023 CJM983023 CTI983023 DDE983023 DNA983023 DWW983023 EGS983023 EQO983023 FAK983023 FKG983023 FUC983023 GDY983023 GNU983023 GXQ983023 HHM983023 HRI983023 IBE983023 ILA983023 IUW983023 JES983023 JOO983023 JYK983023 KIG983023 KSC983023 LBY983023 LLU983023 LVQ983023 MFM983023 MPI983023 MZE983023 NJA983023 NSW983023 OCS983023 OMO983023 OWK983023 PGG983023 PQC983023 PZY983023 QJU983023 QTQ983023 RDM983023 RNI983023 RXE983023 SHA983023 SQW983023 TAS983023 TKO983023 TUK983023 UEG983023 UOC983023 UXY983023 VHU983023 VRQ983023 WBM983023 WLI983023 WVE983023 J65530 IS65525 SO65525 ACK65525 AMG65525 AWC65525 BFY65525 BPU65525 BZQ65525 CJM65525 CTI65525 DDE65525 DNA65525 DWW65525 EGS65525 EQO65525 FAK65525 FKG65525 FUC65525 GDY65525 GNU65525 GXQ65525 HHM65525 HRI65525 IBE65525 ILA65525 IUW65525 JES65525 JOO65525 JYK65525 KIG65525 KSC65525 LBY65525 LLU65525 LVQ65525 MFM65525 MPI65525 MZE65525 NJA65525 NSW65525 OCS65525 OMO65525 OWK65525 PGG65525 PQC65525 PZY65525 QJU65525 QTQ65525 RDM65525 RNI65525 RXE65525 SHA65525 SQW65525 TAS65525 TKO65525 TUK65525 UEG65525 UOC65525 UXY65525 VHU65525 VRQ65525 WBM65525 WLI65525 WVE65525 J131066 IS131061 SO131061 ACK131061 AMG131061 AWC131061 BFY131061 BPU131061 BZQ131061 CJM131061 CTI131061 DDE131061 DNA131061 DWW131061 EGS131061 EQO131061 FAK131061 FKG131061 FUC131061 GDY131061 GNU131061 GXQ131061 HHM131061 HRI131061 IBE131061 ILA131061 IUW131061 JES131061 JOO131061 JYK131061 KIG131061 KSC131061 LBY131061 LLU131061 LVQ131061 MFM131061 MPI131061 MZE131061 NJA131061 NSW131061 OCS131061 OMO131061 OWK131061 PGG131061 PQC131061 PZY131061 QJU131061 QTQ131061 RDM131061 RNI131061 RXE131061 SHA131061 SQW131061 TAS131061 TKO131061 TUK131061 UEG131061 UOC131061 UXY131061 VHU131061 VRQ131061 WBM131061 WLI131061 WVE131061 J196602 IS196597 SO196597 ACK196597 AMG196597 AWC196597 BFY196597 BPU196597 BZQ196597 CJM196597 CTI196597 DDE196597 DNA196597 DWW196597 EGS196597 EQO196597 FAK196597 FKG196597 FUC196597 GDY196597 GNU196597 GXQ196597 HHM196597 HRI196597 IBE196597 ILA196597 IUW196597 JES196597 JOO196597 JYK196597 KIG196597 KSC196597 LBY196597 LLU196597 LVQ196597 MFM196597 MPI196597 MZE196597 NJA196597 NSW196597 OCS196597 OMO196597 OWK196597 PGG196597 PQC196597 PZY196597 QJU196597 QTQ196597 RDM196597 RNI196597 RXE196597 SHA196597 SQW196597 TAS196597 TKO196597 TUK196597 UEG196597 UOC196597 UXY196597 VHU196597 VRQ196597 WBM196597 WLI196597 WVE196597 J262138 IS262133 SO262133 ACK262133 AMG262133 AWC262133 BFY262133 BPU262133 BZQ262133 CJM262133 CTI262133 DDE262133 DNA262133 DWW262133 EGS262133 EQO262133 FAK262133 FKG262133 FUC262133 GDY262133 GNU262133 GXQ262133 HHM262133 HRI262133 IBE262133 ILA262133 IUW262133 JES262133 JOO262133 JYK262133 KIG262133 KSC262133 LBY262133 LLU262133 LVQ262133 MFM262133 MPI262133 MZE262133 NJA262133 NSW262133 OCS262133 OMO262133 OWK262133 PGG262133 PQC262133 PZY262133 QJU262133 QTQ262133 RDM262133 RNI262133 RXE262133 SHA262133 SQW262133 TAS262133 TKO262133 TUK262133 UEG262133 UOC262133 UXY262133 VHU262133 VRQ262133 WBM262133 WLI262133 WVE262133 J327674 IS327669 SO327669 ACK327669 AMG327669 AWC327669 BFY327669 BPU327669 BZQ327669 CJM327669 CTI327669 DDE327669 DNA327669 DWW327669 EGS327669 EQO327669 FAK327669 FKG327669 FUC327669 GDY327669 GNU327669 GXQ327669 HHM327669 HRI327669 IBE327669 ILA327669 IUW327669 JES327669 JOO327669 JYK327669 KIG327669 KSC327669 LBY327669 LLU327669 LVQ327669 MFM327669 MPI327669 MZE327669 NJA327669 NSW327669 OCS327669 OMO327669 OWK327669 PGG327669 PQC327669 PZY327669 QJU327669 QTQ327669 RDM327669 RNI327669 RXE327669 SHA327669 SQW327669 TAS327669 TKO327669 TUK327669 UEG327669 UOC327669 UXY327669 VHU327669 VRQ327669 WBM327669 WLI327669 WVE327669 J393210 IS393205 SO393205 ACK393205 AMG393205 AWC393205 BFY393205 BPU393205 BZQ393205 CJM393205 CTI393205 DDE393205 DNA393205 DWW393205 EGS393205 EQO393205 FAK393205 FKG393205 FUC393205 GDY393205 GNU393205 GXQ393205 HHM393205 HRI393205 IBE393205 ILA393205 IUW393205 JES393205 JOO393205 JYK393205 KIG393205 KSC393205 LBY393205 LLU393205 LVQ393205 MFM393205 MPI393205 MZE393205 NJA393205 NSW393205 OCS393205 OMO393205 OWK393205 PGG393205 PQC393205 PZY393205 QJU393205 QTQ393205 RDM393205 RNI393205 RXE393205 SHA393205 SQW393205 TAS393205 TKO393205 TUK393205 UEG393205 UOC393205 UXY393205 VHU393205 VRQ393205 WBM393205 WLI393205 WVE393205 J458746 IS458741 SO458741 ACK458741 AMG458741 AWC458741 BFY458741 BPU458741 BZQ458741 CJM458741 CTI458741 DDE458741 DNA458741 DWW458741 EGS458741 EQO458741 FAK458741 FKG458741 FUC458741 GDY458741 GNU458741 GXQ458741 HHM458741 HRI458741 IBE458741 ILA458741 IUW458741 JES458741 JOO458741 JYK458741 KIG458741 KSC458741 LBY458741 LLU458741 LVQ458741 MFM458741 MPI458741 MZE458741 NJA458741 NSW458741 OCS458741 OMO458741 OWK458741 PGG458741 PQC458741 PZY458741 QJU458741 QTQ458741 RDM458741 RNI458741 RXE458741 SHA458741 SQW458741 TAS458741 TKO458741 TUK458741 UEG458741 UOC458741 UXY458741 VHU458741 VRQ458741 WBM458741 WLI458741 WVE458741 J524282 IS524277 SO524277 ACK524277 AMG524277 AWC524277 BFY524277 BPU524277 BZQ524277 CJM524277 CTI524277 DDE524277 DNA524277 DWW524277 EGS524277 EQO524277 FAK524277 FKG524277 FUC524277 GDY524277 GNU524277 GXQ524277 HHM524277 HRI524277 IBE524277 ILA524277 IUW524277 JES524277 JOO524277 JYK524277 KIG524277 KSC524277 LBY524277 LLU524277 LVQ524277 MFM524277 MPI524277 MZE524277 NJA524277 NSW524277 OCS524277 OMO524277 OWK524277 PGG524277 PQC524277 PZY524277 QJU524277 QTQ524277 RDM524277 RNI524277 RXE524277 SHA524277 SQW524277 TAS524277 TKO524277 TUK524277 UEG524277 UOC524277 UXY524277 VHU524277 VRQ524277 WBM524277 WLI524277 WVE524277 J589818 IS589813 SO589813 ACK589813 AMG589813 AWC589813 BFY589813 BPU589813 BZQ589813 CJM589813 CTI589813 DDE589813 DNA589813 DWW589813 EGS589813 EQO589813 FAK589813 FKG589813 FUC589813 GDY589813 GNU589813 GXQ589813 HHM589813 HRI589813 IBE589813 ILA589813 IUW589813 JES589813 JOO589813 JYK589813 KIG589813 KSC589813 LBY589813 LLU589813 LVQ589813 MFM589813 MPI589813 MZE589813 NJA589813 NSW589813 OCS589813 OMO589813 OWK589813 PGG589813 PQC589813 PZY589813 QJU589813 QTQ589813 RDM589813 RNI589813 RXE589813 SHA589813 SQW589813 TAS589813 TKO589813 TUK589813 UEG589813 UOC589813 UXY589813 VHU589813 VRQ589813 WBM589813 WLI589813 WVE589813 J655354 IS655349 SO655349 ACK655349 AMG655349 AWC655349 BFY655349 BPU655349 BZQ655349 CJM655349 CTI655349 DDE655349 DNA655349 DWW655349 EGS655349 EQO655349 FAK655349 FKG655349 FUC655349 GDY655349 GNU655349 GXQ655349 HHM655349 HRI655349 IBE655349 ILA655349 IUW655349 JES655349 JOO655349 JYK655349 KIG655349 KSC655349 LBY655349 LLU655349 LVQ655349 MFM655349 MPI655349 MZE655349 NJA655349 NSW655349 OCS655349 OMO655349 OWK655349 PGG655349 PQC655349 PZY655349 QJU655349 QTQ655349 RDM655349 RNI655349 RXE655349 SHA655349 SQW655349 TAS655349 TKO655349 TUK655349 UEG655349 UOC655349 UXY655349 VHU655349 VRQ655349 WBM655349 WLI655349 WVE655349 J720890 IS720885 SO720885 ACK720885 AMG720885 AWC720885 BFY720885 BPU720885 BZQ720885 CJM720885 CTI720885 DDE720885 DNA720885 DWW720885 EGS720885 EQO720885 FAK720885 FKG720885 FUC720885 GDY720885 GNU720885 GXQ720885 HHM720885 HRI720885 IBE720885 ILA720885 IUW720885 JES720885 JOO720885 JYK720885 KIG720885 KSC720885 LBY720885 LLU720885 LVQ720885 MFM720885 MPI720885 MZE720885 NJA720885 NSW720885 OCS720885 OMO720885 OWK720885 PGG720885 PQC720885 PZY720885 QJU720885 QTQ720885 RDM720885 RNI720885 RXE720885 SHA720885 SQW720885 TAS720885 TKO720885 TUK720885 UEG720885 UOC720885 UXY720885 VHU720885 VRQ720885 WBM720885 WLI720885 WVE720885 J786426 IS786421 SO786421 ACK786421 AMG786421 AWC786421 BFY786421 BPU786421 BZQ786421 CJM786421 CTI786421 DDE786421 DNA786421 DWW786421 EGS786421 EQO786421 FAK786421 FKG786421 FUC786421 GDY786421 GNU786421 GXQ786421 HHM786421 HRI786421 IBE786421 ILA786421 IUW786421 JES786421 JOO786421 JYK786421 KIG786421 KSC786421 LBY786421 LLU786421 LVQ786421 MFM786421 MPI786421 MZE786421 NJA786421 NSW786421 OCS786421 OMO786421 OWK786421 PGG786421 PQC786421 PZY786421 QJU786421 QTQ786421 RDM786421 RNI786421 RXE786421 SHA786421 SQW786421 TAS786421 TKO786421 TUK786421 UEG786421 UOC786421 UXY786421 VHU786421 VRQ786421 WBM786421 WLI786421 WVE786421 J851962 IS851957 SO851957 ACK851957 AMG851957 AWC851957 BFY851957 BPU851957 BZQ851957 CJM851957 CTI851957 DDE851957 DNA851957 DWW851957 EGS851957 EQO851957 FAK851957 FKG851957 FUC851957 GDY851957 GNU851957 GXQ851957 HHM851957 HRI851957 IBE851957 ILA851957 IUW851957 JES851957 JOO851957 JYK851957 KIG851957 KSC851957 LBY851957 LLU851957 LVQ851957 MFM851957 MPI851957 MZE851957 NJA851957 NSW851957 OCS851957 OMO851957 OWK851957 PGG851957 PQC851957 PZY851957 QJU851957 QTQ851957 RDM851957 RNI851957 RXE851957 SHA851957 SQW851957 TAS851957 TKO851957 TUK851957 UEG851957 UOC851957 UXY851957 VHU851957 VRQ851957 WBM851957 WLI851957 WVE851957 J917498 IS917493 SO917493 ACK917493 AMG917493 AWC917493 BFY917493 BPU917493 BZQ917493 CJM917493 CTI917493 DDE917493 DNA917493 DWW917493 EGS917493 EQO917493 FAK917493 FKG917493 FUC917493 GDY917493 GNU917493 GXQ917493 HHM917493 HRI917493 IBE917493 ILA917493 IUW917493 JES917493 JOO917493 JYK917493 KIG917493 KSC917493 LBY917493 LLU917493 LVQ917493 MFM917493 MPI917493 MZE917493 NJA917493 NSW917493 OCS917493 OMO917493 OWK917493 PGG917493 PQC917493 PZY917493 QJU917493 QTQ917493 RDM917493 RNI917493 RXE917493 SHA917493 SQW917493 TAS917493 TKO917493 TUK917493 UEG917493 UOC917493 UXY917493 VHU917493 VRQ917493 WBM917493 WLI917493 WVE917493 J983034 IS983029 SO983029 ACK983029 AMG983029 AWC983029 BFY983029 BPU983029 BZQ983029 CJM983029 CTI983029 DDE983029 DNA983029 DWW983029 EGS983029 EQO983029 FAK983029 FKG983029 FUC983029 GDY983029 GNU983029 GXQ983029 HHM983029 HRI983029 IBE983029 ILA983029 IUW983029 JES983029 JOO983029 JYK983029 KIG983029 KSC983029 LBY983029 LLU983029 LVQ983029 MFM983029 MPI983029 MZE983029 NJA983029 NSW983029 OCS983029 OMO983029 OWK983029 PGG983029 PQC983029 PZY983029 QJU983029 QTQ983029 RDM983029 RNI983029 RXE983029 SHA983029 SQW983029 TAS983029 TKO983029 TUK983029 UEG983029 UOC983029 UXY983029 VHU983029 VRQ983029 WBM983029 WLI983029 WVE983029 J65527 IS65522 SO65522 ACK65522 AMG65522 AWC65522 BFY65522 BPU65522 BZQ65522 CJM65522 CTI65522 DDE65522 DNA65522 DWW65522 EGS65522 EQO65522 FAK65522 FKG65522 FUC65522 GDY65522 GNU65522 GXQ65522 HHM65522 HRI65522 IBE65522 ILA65522 IUW65522 JES65522 JOO65522 JYK65522 KIG65522 KSC65522 LBY65522 LLU65522 LVQ65522 MFM65522 MPI65522 MZE65522 NJA65522 NSW65522 OCS65522 OMO65522 OWK65522 PGG65522 PQC65522 PZY65522 QJU65522 QTQ65522 RDM65522 RNI65522 RXE65522 SHA65522 SQW65522 TAS65522 TKO65522 TUK65522 UEG65522 UOC65522 UXY65522 VHU65522 VRQ65522 WBM65522 WLI65522 WVE65522 J131063 IS131058 SO131058 ACK131058 AMG131058 AWC131058 BFY131058 BPU131058 BZQ131058 CJM131058 CTI131058 DDE131058 DNA131058 DWW131058 EGS131058 EQO131058 FAK131058 FKG131058 FUC131058 GDY131058 GNU131058 GXQ131058 HHM131058 HRI131058 IBE131058 ILA131058 IUW131058 JES131058 JOO131058 JYK131058 KIG131058 KSC131058 LBY131058 LLU131058 LVQ131058 MFM131058 MPI131058 MZE131058 NJA131058 NSW131058 OCS131058 OMO131058 OWK131058 PGG131058 PQC131058 PZY131058 QJU131058 QTQ131058 RDM131058 RNI131058 RXE131058 SHA131058 SQW131058 TAS131058 TKO131058 TUK131058 UEG131058 UOC131058 UXY131058 VHU131058 VRQ131058 WBM131058 WLI131058 WVE131058 J196599 IS196594 SO196594 ACK196594 AMG196594 AWC196594 BFY196594 BPU196594 BZQ196594 CJM196594 CTI196594 DDE196594 DNA196594 DWW196594 EGS196594 EQO196594 FAK196594 FKG196594 FUC196594 GDY196594 GNU196594 GXQ196594 HHM196594 HRI196594 IBE196594 ILA196594 IUW196594 JES196594 JOO196594 JYK196594 KIG196594 KSC196594 LBY196594 LLU196594 LVQ196594 MFM196594 MPI196594 MZE196594 NJA196594 NSW196594 OCS196594 OMO196594 OWK196594 PGG196594 PQC196594 PZY196594 QJU196594 QTQ196594 RDM196594 RNI196594 RXE196594 SHA196594 SQW196594 TAS196594 TKO196594 TUK196594 UEG196594 UOC196594 UXY196594 VHU196594 VRQ196594 WBM196594 WLI196594 WVE196594 J262135 IS262130 SO262130 ACK262130 AMG262130 AWC262130 BFY262130 BPU262130 BZQ262130 CJM262130 CTI262130 DDE262130 DNA262130 DWW262130 EGS262130 EQO262130 FAK262130 FKG262130 FUC262130 GDY262130 GNU262130 GXQ262130 HHM262130 HRI262130 IBE262130 ILA262130 IUW262130 JES262130 JOO262130 JYK262130 KIG262130 KSC262130 LBY262130 LLU262130 LVQ262130 MFM262130 MPI262130 MZE262130 NJA262130 NSW262130 OCS262130 OMO262130 OWK262130 PGG262130 PQC262130 PZY262130 QJU262130 QTQ262130 RDM262130 RNI262130 RXE262130 SHA262130 SQW262130 TAS262130 TKO262130 TUK262130 UEG262130 UOC262130 UXY262130 VHU262130 VRQ262130 WBM262130 WLI262130 WVE262130 J327671 IS327666 SO327666 ACK327666 AMG327666 AWC327666 BFY327666 BPU327666 BZQ327666 CJM327666 CTI327666 DDE327666 DNA327666 DWW327666 EGS327666 EQO327666 FAK327666 FKG327666 FUC327666 GDY327666 GNU327666 GXQ327666 HHM327666 HRI327666 IBE327666 ILA327666 IUW327666 JES327666 JOO327666 JYK327666 KIG327666 KSC327666 LBY327666 LLU327666 LVQ327666 MFM327666 MPI327666 MZE327666 NJA327666 NSW327666 OCS327666 OMO327666 OWK327666 PGG327666 PQC327666 PZY327666 QJU327666 QTQ327666 RDM327666 RNI327666 RXE327666 SHA327666 SQW327666 TAS327666 TKO327666 TUK327666 UEG327666 UOC327666 UXY327666 VHU327666 VRQ327666 WBM327666 WLI327666 WVE327666 J393207 IS393202 SO393202 ACK393202 AMG393202 AWC393202 BFY393202 BPU393202 BZQ393202 CJM393202 CTI393202 DDE393202 DNA393202 DWW393202 EGS393202 EQO393202 FAK393202 FKG393202 FUC393202 GDY393202 GNU393202 GXQ393202 HHM393202 HRI393202 IBE393202 ILA393202 IUW393202 JES393202 JOO393202 JYK393202 KIG393202 KSC393202 LBY393202 LLU393202 LVQ393202 MFM393202 MPI393202 MZE393202 NJA393202 NSW393202 OCS393202 OMO393202 OWK393202 PGG393202 PQC393202 PZY393202 QJU393202 QTQ393202 RDM393202 RNI393202 RXE393202 SHA393202 SQW393202 TAS393202 TKO393202 TUK393202 UEG393202 UOC393202 UXY393202 VHU393202 VRQ393202 WBM393202 WLI393202 WVE393202 J458743 IS458738 SO458738 ACK458738 AMG458738 AWC458738 BFY458738 BPU458738 BZQ458738 CJM458738 CTI458738 DDE458738 DNA458738 DWW458738 EGS458738 EQO458738 FAK458738 FKG458738 FUC458738 GDY458738 GNU458738 GXQ458738 HHM458738 HRI458738 IBE458738 ILA458738 IUW458738 JES458738 JOO458738 JYK458738 KIG458738 KSC458738 LBY458738 LLU458738 LVQ458738 MFM458738 MPI458738 MZE458738 NJA458738 NSW458738 OCS458738 OMO458738 OWK458738 PGG458738 PQC458738 PZY458738 QJU458738 QTQ458738 RDM458738 RNI458738 RXE458738 SHA458738 SQW458738 TAS458738 TKO458738 TUK458738 UEG458738 UOC458738 UXY458738 VHU458738 VRQ458738 WBM458738 WLI458738 WVE458738 J524279 IS524274 SO524274 ACK524274 AMG524274 AWC524274 BFY524274 BPU524274 BZQ524274 CJM524274 CTI524274 DDE524274 DNA524274 DWW524274 EGS524274 EQO524274 FAK524274 FKG524274 FUC524274 GDY524274 GNU524274 GXQ524274 HHM524274 HRI524274 IBE524274 ILA524274 IUW524274 JES524274 JOO524274 JYK524274 KIG524274 KSC524274 LBY524274 LLU524274 LVQ524274 MFM524274 MPI524274 MZE524274 NJA524274 NSW524274 OCS524274 OMO524274 OWK524274 PGG524274 PQC524274 PZY524274 QJU524274 QTQ524274 RDM524274 RNI524274 RXE524274 SHA524274 SQW524274 TAS524274 TKO524274 TUK524274 UEG524274 UOC524274 UXY524274 VHU524274 VRQ524274 WBM524274 WLI524274 WVE524274 J589815 IS589810 SO589810 ACK589810 AMG589810 AWC589810 BFY589810 BPU589810 BZQ589810 CJM589810 CTI589810 DDE589810 DNA589810 DWW589810 EGS589810 EQO589810 FAK589810 FKG589810 FUC589810 GDY589810 GNU589810 GXQ589810 HHM589810 HRI589810 IBE589810 ILA589810 IUW589810 JES589810 JOO589810 JYK589810 KIG589810 KSC589810 LBY589810 LLU589810 LVQ589810 MFM589810 MPI589810 MZE589810 NJA589810 NSW589810 OCS589810 OMO589810 OWK589810 PGG589810 PQC589810 PZY589810 QJU589810 QTQ589810 RDM589810 RNI589810 RXE589810 SHA589810 SQW589810 TAS589810 TKO589810 TUK589810 UEG589810 UOC589810 UXY589810 VHU589810 VRQ589810 WBM589810 WLI589810 WVE589810 J655351 IS655346 SO655346 ACK655346 AMG655346 AWC655346 BFY655346 BPU655346 BZQ655346 CJM655346 CTI655346 DDE655346 DNA655346 DWW655346 EGS655346 EQO655346 FAK655346 FKG655346 FUC655346 GDY655346 GNU655346 GXQ655346 HHM655346 HRI655346 IBE655346 ILA655346 IUW655346 JES655346 JOO655346 JYK655346 KIG655346 KSC655346 LBY655346 LLU655346 LVQ655346 MFM655346 MPI655346 MZE655346 NJA655346 NSW655346 OCS655346 OMO655346 OWK655346 PGG655346 PQC655346 PZY655346 QJU655346 QTQ655346 RDM655346 RNI655346 RXE655346 SHA655346 SQW655346 TAS655346 TKO655346 TUK655346 UEG655346 UOC655346 UXY655346 VHU655346 VRQ655346 WBM655346 WLI655346 WVE655346 J720887 IS720882 SO720882 ACK720882 AMG720882 AWC720882 BFY720882 BPU720882 BZQ720882 CJM720882 CTI720882 DDE720882 DNA720882 DWW720882 EGS720882 EQO720882 FAK720882 FKG720882 FUC720882 GDY720882 GNU720882 GXQ720882 HHM720882 HRI720882 IBE720882 ILA720882 IUW720882 JES720882 JOO720882 JYK720882 KIG720882 KSC720882 LBY720882 LLU720882 LVQ720882 MFM720882 MPI720882 MZE720882 NJA720882 NSW720882 OCS720882 OMO720882 OWK720882 PGG720882 PQC720882 PZY720882 QJU720882 QTQ720882 RDM720882 RNI720882 RXE720882 SHA720882 SQW720882 TAS720882 TKO720882 TUK720882 UEG720882 UOC720882 UXY720882 VHU720882 VRQ720882 WBM720882 WLI720882 WVE720882 J786423 IS786418 SO786418 ACK786418 AMG786418 AWC786418 BFY786418 BPU786418 BZQ786418 CJM786418 CTI786418 DDE786418 DNA786418 DWW786418 EGS786418 EQO786418 FAK786418 FKG786418 FUC786418 GDY786418 GNU786418 GXQ786418 HHM786418 HRI786418 IBE786418 ILA786418 IUW786418 JES786418 JOO786418 JYK786418 KIG786418 KSC786418 LBY786418 LLU786418 LVQ786418 MFM786418 MPI786418 MZE786418 NJA786418 NSW786418 OCS786418 OMO786418 OWK786418 PGG786418 PQC786418 PZY786418 QJU786418 QTQ786418 RDM786418 RNI786418 RXE786418 SHA786418 SQW786418 TAS786418 TKO786418 TUK786418 UEG786418 UOC786418 UXY786418 VHU786418 VRQ786418 WBM786418 WLI786418 WVE786418 J851959 IS851954 SO851954 ACK851954 AMG851954 AWC851954 BFY851954 BPU851954 BZQ851954 CJM851954 CTI851954 DDE851954 DNA851954 DWW851954 EGS851954 EQO851954 FAK851954 FKG851954 FUC851954 GDY851954 GNU851954 GXQ851954 HHM851954 HRI851954 IBE851954 ILA851954 IUW851954 JES851954 JOO851954 JYK851954 KIG851954 KSC851954 LBY851954 LLU851954 LVQ851954 MFM851954 MPI851954 MZE851954 NJA851954 NSW851954 OCS851954 OMO851954 OWK851954 PGG851954 PQC851954 PZY851954 QJU851954 QTQ851954 RDM851954 RNI851954 RXE851954 SHA851954 SQW851954 TAS851954 TKO851954 TUK851954 UEG851954 UOC851954 UXY851954 VHU851954 VRQ851954 WBM851954 WLI851954 WVE851954 J917495 IS917490 SO917490 ACK917490 AMG917490 AWC917490 BFY917490 BPU917490 BZQ917490 CJM917490 CTI917490 DDE917490 DNA917490 DWW917490 EGS917490 EQO917490 FAK917490 FKG917490 FUC917490 GDY917490 GNU917490 GXQ917490 HHM917490 HRI917490 IBE917490 ILA917490 IUW917490 JES917490 JOO917490 JYK917490 KIG917490 KSC917490 LBY917490 LLU917490 LVQ917490 MFM917490 MPI917490 MZE917490 NJA917490 NSW917490 OCS917490 OMO917490 OWK917490 PGG917490 PQC917490 PZY917490 QJU917490 QTQ917490 RDM917490 RNI917490 RXE917490 SHA917490 SQW917490 TAS917490 TKO917490 TUK917490 UEG917490 UOC917490 UXY917490 VHU917490 VRQ917490 WBM917490 WLI917490 WVE917490 J983031 IS983026 SO983026 ACK983026 AMG983026 AWC983026 BFY983026 BPU983026 BZQ983026 CJM983026 CTI983026 DDE983026 DNA983026 DWW983026 EGS983026 EQO983026 FAK983026 FKG983026 FUC983026 GDY983026 GNU983026 GXQ983026 HHM983026 HRI983026 IBE983026 ILA983026 IUW983026 JES983026 JOO983026 JYK983026 KIG983026 KSC983026 LBY983026 LLU983026 LVQ983026 MFM983026 MPI983026 MZE983026 NJA983026 NSW983026 OCS983026 OMO983026 OWK983026 PGG983026 PQC983026 PZY983026 QJU983026 QTQ983026 RDM983026 RNI983026 RXE983026 SHA983026 SQW983026 TAS983026 TKO983026 TUK983026 UEG983026 UOC983026 UXY983026 VHU983026 VRQ983026 WBM983026 WLI983026 WVE983026" xr:uid="{00000000-0002-0000-0000-000000000000}">
      <formula1>4</formula1>
    </dataValidation>
    <dataValidation type="textLength" operator="equal" allowBlank="1" showInputMessage="1" showErrorMessage="1" sqref="H65524 IQ65519 SM65519 ACI65519 AME65519 AWA65519 BFW65519 BPS65519 BZO65519 CJK65519 CTG65519 DDC65519 DMY65519 DWU65519 EGQ65519 EQM65519 FAI65519 FKE65519 FUA65519 GDW65519 GNS65519 GXO65519 HHK65519 HRG65519 IBC65519 IKY65519 IUU65519 JEQ65519 JOM65519 JYI65519 KIE65519 KSA65519 LBW65519 LLS65519 LVO65519 MFK65519 MPG65519 MZC65519 NIY65519 NSU65519 OCQ65519 OMM65519 OWI65519 PGE65519 PQA65519 PZW65519 QJS65519 QTO65519 RDK65519 RNG65519 RXC65519 SGY65519 SQU65519 TAQ65519 TKM65519 TUI65519 UEE65519 UOA65519 UXW65519 VHS65519 VRO65519 WBK65519 WLG65519 WVC65519 H131060 IQ131055 SM131055 ACI131055 AME131055 AWA131055 BFW131055 BPS131055 BZO131055 CJK131055 CTG131055 DDC131055 DMY131055 DWU131055 EGQ131055 EQM131055 FAI131055 FKE131055 FUA131055 GDW131055 GNS131055 GXO131055 HHK131055 HRG131055 IBC131055 IKY131055 IUU131055 JEQ131055 JOM131055 JYI131055 KIE131055 KSA131055 LBW131055 LLS131055 LVO131055 MFK131055 MPG131055 MZC131055 NIY131055 NSU131055 OCQ131055 OMM131055 OWI131055 PGE131055 PQA131055 PZW131055 QJS131055 QTO131055 RDK131055 RNG131055 RXC131055 SGY131055 SQU131055 TAQ131055 TKM131055 TUI131055 UEE131055 UOA131055 UXW131055 VHS131055 VRO131055 WBK131055 WLG131055 WVC131055 H196596 IQ196591 SM196591 ACI196591 AME196591 AWA196591 BFW196591 BPS196591 BZO196591 CJK196591 CTG196591 DDC196591 DMY196591 DWU196591 EGQ196591 EQM196591 FAI196591 FKE196591 FUA196591 GDW196591 GNS196591 GXO196591 HHK196591 HRG196591 IBC196591 IKY196591 IUU196591 JEQ196591 JOM196591 JYI196591 KIE196591 KSA196591 LBW196591 LLS196591 LVO196591 MFK196591 MPG196591 MZC196591 NIY196591 NSU196591 OCQ196591 OMM196591 OWI196591 PGE196591 PQA196591 PZW196591 QJS196591 QTO196591 RDK196591 RNG196591 RXC196591 SGY196591 SQU196591 TAQ196591 TKM196591 TUI196591 UEE196591 UOA196591 UXW196591 VHS196591 VRO196591 WBK196591 WLG196591 WVC196591 H262132 IQ262127 SM262127 ACI262127 AME262127 AWA262127 BFW262127 BPS262127 BZO262127 CJK262127 CTG262127 DDC262127 DMY262127 DWU262127 EGQ262127 EQM262127 FAI262127 FKE262127 FUA262127 GDW262127 GNS262127 GXO262127 HHK262127 HRG262127 IBC262127 IKY262127 IUU262127 JEQ262127 JOM262127 JYI262127 KIE262127 KSA262127 LBW262127 LLS262127 LVO262127 MFK262127 MPG262127 MZC262127 NIY262127 NSU262127 OCQ262127 OMM262127 OWI262127 PGE262127 PQA262127 PZW262127 QJS262127 QTO262127 RDK262127 RNG262127 RXC262127 SGY262127 SQU262127 TAQ262127 TKM262127 TUI262127 UEE262127 UOA262127 UXW262127 VHS262127 VRO262127 WBK262127 WLG262127 WVC262127 H327668 IQ327663 SM327663 ACI327663 AME327663 AWA327663 BFW327663 BPS327663 BZO327663 CJK327663 CTG327663 DDC327663 DMY327663 DWU327663 EGQ327663 EQM327663 FAI327663 FKE327663 FUA327663 GDW327663 GNS327663 GXO327663 HHK327663 HRG327663 IBC327663 IKY327663 IUU327663 JEQ327663 JOM327663 JYI327663 KIE327663 KSA327663 LBW327663 LLS327663 LVO327663 MFK327663 MPG327663 MZC327663 NIY327663 NSU327663 OCQ327663 OMM327663 OWI327663 PGE327663 PQA327663 PZW327663 QJS327663 QTO327663 RDK327663 RNG327663 RXC327663 SGY327663 SQU327663 TAQ327663 TKM327663 TUI327663 UEE327663 UOA327663 UXW327663 VHS327663 VRO327663 WBK327663 WLG327663 WVC327663 H393204 IQ393199 SM393199 ACI393199 AME393199 AWA393199 BFW393199 BPS393199 BZO393199 CJK393199 CTG393199 DDC393199 DMY393199 DWU393199 EGQ393199 EQM393199 FAI393199 FKE393199 FUA393199 GDW393199 GNS393199 GXO393199 HHK393199 HRG393199 IBC393199 IKY393199 IUU393199 JEQ393199 JOM393199 JYI393199 KIE393199 KSA393199 LBW393199 LLS393199 LVO393199 MFK393199 MPG393199 MZC393199 NIY393199 NSU393199 OCQ393199 OMM393199 OWI393199 PGE393199 PQA393199 PZW393199 QJS393199 QTO393199 RDK393199 RNG393199 RXC393199 SGY393199 SQU393199 TAQ393199 TKM393199 TUI393199 UEE393199 UOA393199 UXW393199 VHS393199 VRO393199 WBK393199 WLG393199 WVC393199 H458740 IQ458735 SM458735 ACI458735 AME458735 AWA458735 BFW458735 BPS458735 BZO458735 CJK458735 CTG458735 DDC458735 DMY458735 DWU458735 EGQ458735 EQM458735 FAI458735 FKE458735 FUA458735 GDW458735 GNS458735 GXO458735 HHK458735 HRG458735 IBC458735 IKY458735 IUU458735 JEQ458735 JOM458735 JYI458735 KIE458735 KSA458735 LBW458735 LLS458735 LVO458735 MFK458735 MPG458735 MZC458735 NIY458735 NSU458735 OCQ458735 OMM458735 OWI458735 PGE458735 PQA458735 PZW458735 QJS458735 QTO458735 RDK458735 RNG458735 RXC458735 SGY458735 SQU458735 TAQ458735 TKM458735 TUI458735 UEE458735 UOA458735 UXW458735 VHS458735 VRO458735 WBK458735 WLG458735 WVC458735 H524276 IQ524271 SM524271 ACI524271 AME524271 AWA524271 BFW524271 BPS524271 BZO524271 CJK524271 CTG524271 DDC524271 DMY524271 DWU524271 EGQ524271 EQM524271 FAI524271 FKE524271 FUA524271 GDW524271 GNS524271 GXO524271 HHK524271 HRG524271 IBC524271 IKY524271 IUU524271 JEQ524271 JOM524271 JYI524271 KIE524271 KSA524271 LBW524271 LLS524271 LVO524271 MFK524271 MPG524271 MZC524271 NIY524271 NSU524271 OCQ524271 OMM524271 OWI524271 PGE524271 PQA524271 PZW524271 QJS524271 QTO524271 RDK524271 RNG524271 RXC524271 SGY524271 SQU524271 TAQ524271 TKM524271 TUI524271 UEE524271 UOA524271 UXW524271 VHS524271 VRO524271 WBK524271 WLG524271 WVC524271 H589812 IQ589807 SM589807 ACI589807 AME589807 AWA589807 BFW589807 BPS589807 BZO589807 CJK589807 CTG589807 DDC589807 DMY589807 DWU589807 EGQ589807 EQM589807 FAI589807 FKE589807 FUA589807 GDW589807 GNS589807 GXO589807 HHK589807 HRG589807 IBC589807 IKY589807 IUU589807 JEQ589807 JOM589807 JYI589807 KIE589807 KSA589807 LBW589807 LLS589807 LVO589807 MFK589807 MPG589807 MZC589807 NIY589807 NSU589807 OCQ589807 OMM589807 OWI589807 PGE589807 PQA589807 PZW589807 QJS589807 QTO589807 RDK589807 RNG589807 RXC589807 SGY589807 SQU589807 TAQ589807 TKM589807 TUI589807 UEE589807 UOA589807 UXW589807 VHS589807 VRO589807 WBK589807 WLG589807 WVC589807 H655348 IQ655343 SM655343 ACI655343 AME655343 AWA655343 BFW655343 BPS655343 BZO655343 CJK655343 CTG655343 DDC655343 DMY655343 DWU655343 EGQ655343 EQM655343 FAI655343 FKE655343 FUA655343 GDW655343 GNS655343 GXO655343 HHK655343 HRG655343 IBC655343 IKY655343 IUU655343 JEQ655343 JOM655343 JYI655343 KIE655343 KSA655343 LBW655343 LLS655343 LVO655343 MFK655343 MPG655343 MZC655343 NIY655343 NSU655343 OCQ655343 OMM655343 OWI655343 PGE655343 PQA655343 PZW655343 QJS655343 QTO655343 RDK655343 RNG655343 RXC655343 SGY655343 SQU655343 TAQ655343 TKM655343 TUI655343 UEE655343 UOA655343 UXW655343 VHS655343 VRO655343 WBK655343 WLG655343 WVC655343 H720884 IQ720879 SM720879 ACI720879 AME720879 AWA720879 BFW720879 BPS720879 BZO720879 CJK720879 CTG720879 DDC720879 DMY720879 DWU720879 EGQ720879 EQM720879 FAI720879 FKE720879 FUA720879 GDW720879 GNS720879 GXO720879 HHK720879 HRG720879 IBC720879 IKY720879 IUU720879 JEQ720879 JOM720879 JYI720879 KIE720879 KSA720879 LBW720879 LLS720879 LVO720879 MFK720879 MPG720879 MZC720879 NIY720879 NSU720879 OCQ720879 OMM720879 OWI720879 PGE720879 PQA720879 PZW720879 QJS720879 QTO720879 RDK720879 RNG720879 RXC720879 SGY720879 SQU720879 TAQ720879 TKM720879 TUI720879 UEE720879 UOA720879 UXW720879 VHS720879 VRO720879 WBK720879 WLG720879 WVC720879 H786420 IQ786415 SM786415 ACI786415 AME786415 AWA786415 BFW786415 BPS786415 BZO786415 CJK786415 CTG786415 DDC786415 DMY786415 DWU786415 EGQ786415 EQM786415 FAI786415 FKE786415 FUA786415 GDW786415 GNS786415 GXO786415 HHK786415 HRG786415 IBC786415 IKY786415 IUU786415 JEQ786415 JOM786415 JYI786415 KIE786415 KSA786415 LBW786415 LLS786415 LVO786415 MFK786415 MPG786415 MZC786415 NIY786415 NSU786415 OCQ786415 OMM786415 OWI786415 PGE786415 PQA786415 PZW786415 QJS786415 QTO786415 RDK786415 RNG786415 RXC786415 SGY786415 SQU786415 TAQ786415 TKM786415 TUI786415 UEE786415 UOA786415 UXW786415 VHS786415 VRO786415 WBK786415 WLG786415 WVC786415 H851956 IQ851951 SM851951 ACI851951 AME851951 AWA851951 BFW851951 BPS851951 BZO851951 CJK851951 CTG851951 DDC851951 DMY851951 DWU851951 EGQ851951 EQM851951 FAI851951 FKE851951 FUA851951 GDW851951 GNS851951 GXO851951 HHK851951 HRG851951 IBC851951 IKY851951 IUU851951 JEQ851951 JOM851951 JYI851951 KIE851951 KSA851951 LBW851951 LLS851951 LVO851951 MFK851951 MPG851951 MZC851951 NIY851951 NSU851951 OCQ851951 OMM851951 OWI851951 PGE851951 PQA851951 PZW851951 QJS851951 QTO851951 RDK851951 RNG851951 RXC851951 SGY851951 SQU851951 TAQ851951 TKM851951 TUI851951 UEE851951 UOA851951 UXW851951 VHS851951 VRO851951 WBK851951 WLG851951 WVC851951 H917492 IQ917487 SM917487 ACI917487 AME917487 AWA917487 BFW917487 BPS917487 BZO917487 CJK917487 CTG917487 DDC917487 DMY917487 DWU917487 EGQ917487 EQM917487 FAI917487 FKE917487 FUA917487 GDW917487 GNS917487 GXO917487 HHK917487 HRG917487 IBC917487 IKY917487 IUU917487 JEQ917487 JOM917487 JYI917487 KIE917487 KSA917487 LBW917487 LLS917487 LVO917487 MFK917487 MPG917487 MZC917487 NIY917487 NSU917487 OCQ917487 OMM917487 OWI917487 PGE917487 PQA917487 PZW917487 QJS917487 QTO917487 RDK917487 RNG917487 RXC917487 SGY917487 SQU917487 TAQ917487 TKM917487 TUI917487 UEE917487 UOA917487 UXW917487 VHS917487 VRO917487 WBK917487 WLG917487 WVC917487 H983028 IQ983023 SM983023 ACI983023 AME983023 AWA983023 BFW983023 BPS983023 BZO983023 CJK983023 CTG983023 DDC983023 DMY983023 DWU983023 EGQ983023 EQM983023 FAI983023 FKE983023 FUA983023 GDW983023 GNS983023 GXO983023 HHK983023 HRG983023 IBC983023 IKY983023 IUU983023 JEQ983023 JOM983023 JYI983023 KIE983023 KSA983023 LBW983023 LLS983023 LVO983023 MFK983023 MPG983023 MZC983023 NIY983023 NSU983023 OCQ983023 OMM983023 OWI983023 PGE983023 PQA983023 PZW983023 QJS983023 QTO983023 RDK983023 RNG983023 RXC983023 SGY983023 SQU983023 TAQ983023 TKM983023 TUI983023 UEE983023 UOA983023 UXW983023 VHS983023 VRO983023 WBK983023 WLG983023 WVC983023 H65530 IQ65525 SM65525 ACI65525 AME65525 AWA65525 BFW65525 BPS65525 BZO65525 CJK65525 CTG65525 DDC65525 DMY65525 DWU65525 EGQ65525 EQM65525 FAI65525 FKE65525 FUA65525 GDW65525 GNS65525 GXO65525 HHK65525 HRG65525 IBC65525 IKY65525 IUU65525 JEQ65525 JOM65525 JYI65525 KIE65525 KSA65525 LBW65525 LLS65525 LVO65525 MFK65525 MPG65525 MZC65525 NIY65525 NSU65525 OCQ65525 OMM65525 OWI65525 PGE65525 PQA65525 PZW65525 QJS65525 QTO65525 RDK65525 RNG65525 RXC65525 SGY65525 SQU65525 TAQ65525 TKM65525 TUI65525 UEE65525 UOA65525 UXW65525 VHS65525 VRO65525 WBK65525 WLG65525 WVC65525 H131066 IQ131061 SM131061 ACI131061 AME131061 AWA131061 BFW131061 BPS131061 BZO131061 CJK131061 CTG131061 DDC131061 DMY131061 DWU131061 EGQ131061 EQM131061 FAI131061 FKE131061 FUA131061 GDW131061 GNS131061 GXO131061 HHK131061 HRG131061 IBC131061 IKY131061 IUU131061 JEQ131061 JOM131061 JYI131061 KIE131061 KSA131061 LBW131061 LLS131061 LVO131061 MFK131061 MPG131061 MZC131061 NIY131061 NSU131061 OCQ131061 OMM131061 OWI131061 PGE131061 PQA131061 PZW131061 QJS131061 QTO131061 RDK131061 RNG131061 RXC131061 SGY131061 SQU131061 TAQ131061 TKM131061 TUI131061 UEE131061 UOA131061 UXW131061 VHS131061 VRO131061 WBK131061 WLG131061 WVC131061 H196602 IQ196597 SM196597 ACI196597 AME196597 AWA196597 BFW196597 BPS196597 BZO196597 CJK196597 CTG196597 DDC196597 DMY196597 DWU196597 EGQ196597 EQM196597 FAI196597 FKE196597 FUA196597 GDW196597 GNS196597 GXO196597 HHK196597 HRG196597 IBC196597 IKY196597 IUU196597 JEQ196597 JOM196597 JYI196597 KIE196597 KSA196597 LBW196597 LLS196597 LVO196597 MFK196597 MPG196597 MZC196597 NIY196597 NSU196597 OCQ196597 OMM196597 OWI196597 PGE196597 PQA196597 PZW196597 QJS196597 QTO196597 RDK196597 RNG196597 RXC196597 SGY196597 SQU196597 TAQ196597 TKM196597 TUI196597 UEE196597 UOA196597 UXW196597 VHS196597 VRO196597 WBK196597 WLG196597 WVC196597 H262138 IQ262133 SM262133 ACI262133 AME262133 AWA262133 BFW262133 BPS262133 BZO262133 CJK262133 CTG262133 DDC262133 DMY262133 DWU262133 EGQ262133 EQM262133 FAI262133 FKE262133 FUA262133 GDW262133 GNS262133 GXO262133 HHK262133 HRG262133 IBC262133 IKY262133 IUU262133 JEQ262133 JOM262133 JYI262133 KIE262133 KSA262133 LBW262133 LLS262133 LVO262133 MFK262133 MPG262133 MZC262133 NIY262133 NSU262133 OCQ262133 OMM262133 OWI262133 PGE262133 PQA262133 PZW262133 QJS262133 QTO262133 RDK262133 RNG262133 RXC262133 SGY262133 SQU262133 TAQ262133 TKM262133 TUI262133 UEE262133 UOA262133 UXW262133 VHS262133 VRO262133 WBK262133 WLG262133 WVC262133 H327674 IQ327669 SM327669 ACI327669 AME327669 AWA327669 BFW327669 BPS327669 BZO327669 CJK327669 CTG327669 DDC327669 DMY327669 DWU327669 EGQ327669 EQM327669 FAI327669 FKE327669 FUA327669 GDW327669 GNS327669 GXO327669 HHK327669 HRG327669 IBC327669 IKY327669 IUU327669 JEQ327669 JOM327669 JYI327669 KIE327669 KSA327669 LBW327669 LLS327669 LVO327669 MFK327669 MPG327669 MZC327669 NIY327669 NSU327669 OCQ327669 OMM327669 OWI327669 PGE327669 PQA327669 PZW327669 QJS327669 QTO327669 RDK327669 RNG327669 RXC327669 SGY327669 SQU327669 TAQ327669 TKM327669 TUI327669 UEE327669 UOA327669 UXW327669 VHS327669 VRO327669 WBK327669 WLG327669 WVC327669 H393210 IQ393205 SM393205 ACI393205 AME393205 AWA393205 BFW393205 BPS393205 BZO393205 CJK393205 CTG393205 DDC393205 DMY393205 DWU393205 EGQ393205 EQM393205 FAI393205 FKE393205 FUA393205 GDW393205 GNS393205 GXO393205 HHK393205 HRG393205 IBC393205 IKY393205 IUU393205 JEQ393205 JOM393205 JYI393205 KIE393205 KSA393205 LBW393205 LLS393205 LVO393205 MFK393205 MPG393205 MZC393205 NIY393205 NSU393205 OCQ393205 OMM393205 OWI393205 PGE393205 PQA393205 PZW393205 QJS393205 QTO393205 RDK393205 RNG393205 RXC393205 SGY393205 SQU393205 TAQ393205 TKM393205 TUI393205 UEE393205 UOA393205 UXW393205 VHS393205 VRO393205 WBK393205 WLG393205 WVC393205 H458746 IQ458741 SM458741 ACI458741 AME458741 AWA458741 BFW458741 BPS458741 BZO458741 CJK458741 CTG458741 DDC458741 DMY458741 DWU458741 EGQ458741 EQM458741 FAI458741 FKE458741 FUA458741 GDW458741 GNS458741 GXO458741 HHK458741 HRG458741 IBC458741 IKY458741 IUU458741 JEQ458741 JOM458741 JYI458741 KIE458741 KSA458741 LBW458741 LLS458741 LVO458741 MFK458741 MPG458741 MZC458741 NIY458741 NSU458741 OCQ458741 OMM458741 OWI458741 PGE458741 PQA458741 PZW458741 QJS458741 QTO458741 RDK458741 RNG458741 RXC458741 SGY458741 SQU458741 TAQ458741 TKM458741 TUI458741 UEE458741 UOA458741 UXW458741 VHS458741 VRO458741 WBK458741 WLG458741 WVC458741 H524282 IQ524277 SM524277 ACI524277 AME524277 AWA524277 BFW524277 BPS524277 BZO524277 CJK524277 CTG524277 DDC524277 DMY524277 DWU524277 EGQ524277 EQM524277 FAI524277 FKE524277 FUA524277 GDW524277 GNS524277 GXO524277 HHK524277 HRG524277 IBC524277 IKY524277 IUU524277 JEQ524277 JOM524277 JYI524277 KIE524277 KSA524277 LBW524277 LLS524277 LVO524277 MFK524277 MPG524277 MZC524277 NIY524277 NSU524277 OCQ524277 OMM524277 OWI524277 PGE524277 PQA524277 PZW524277 QJS524277 QTO524277 RDK524277 RNG524277 RXC524277 SGY524277 SQU524277 TAQ524277 TKM524277 TUI524277 UEE524277 UOA524277 UXW524277 VHS524277 VRO524277 WBK524277 WLG524277 WVC524277 H589818 IQ589813 SM589813 ACI589813 AME589813 AWA589813 BFW589813 BPS589813 BZO589813 CJK589813 CTG589813 DDC589813 DMY589813 DWU589813 EGQ589813 EQM589813 FAI589813 FKE589813 FUA589813 GDW589813 GNS589813 GXO589813 HHK589813 HRG589813 IBC589813 IKY589813 IUU589813 JEQ589813 JOM589813 JYI589813 KIE589813 KSA589813 LBW589813 LLS589813 LVO589813 MFK589813 MPG589813 MZC589813 NIY589813 NSU589813 OCQ589813 OMM589813 OWI589813 PGE589813 PQA589813 PZW589813 QJS589813 QTO589813 RDK589813 RNG589813 RXC589813 SGY589813 SQU589813 TAQ589813 TKM589813 TUI589813 UEE589813 UOA589813 UXW589813 VHS589813 VRO589813 WBK589813 WLG589813 WVC589813 H655354 IQ655349 SM655349 ACI655349 AME655349 AWA655349 BFW655349 BPS655349 BZO655349 CJK655349 CTG655349 DDC655349 DMY655349 DWU655349 EGQ655349 EQM655349 FAI655349 FKE655349 FUA655349 GDW655349 GNS655349 GXO655349 HHK655349 HRG655349 IBC655349 IKY655349 IUU655349 JEQ655349 JOM655349 JYI655349 KIE655349 KSA655349 LBW655349 LLS655349 LVO655349 MFK655349 MPG655349 MZC655349 NIY655349 NSU655349 OCQ655349 OMM655349 OWI655349 PGE655349 PQA655349 PZW655349 QJS655349 QTO655349 RDK655349 RNG655349 RXC655349 SGY655349 SQU655349 TAQ655349 TKM655349 TUI655349 UEE655349 UOA655349 UXW655349 VHS655349 VRO655349 WBK655349 WLG655349 WVC655349 H720890 IQ720885 SM720885 ACI720885 AME720885 AWA720885 BFW720885 BPS720885 BZO720885 CJK720885 CTG720885 DDC720885 DMY720885 DWU720885 EGQ720885 EQM720885 FAI720885 FKE720885 FUA720885 GDW720885 GNS720885 GXO720885 HHK720885 HRG720885 IBC720885 IKY720885 IUU720885 JEQ720885 JOM720885 JYI720885 KIE720885 KSA720885 LBW720885 LLS720885 LVO720885 MFK720885 MPG720885 MZC720885 NIY720885 NSU720885 OCQ720885 OMM720885 OWI720885 PGE720885 PQA720885 PZW720885 QJS720885 QTO720885 RDK720885 RNG720885 RXC720885 SGY720885 SQU720885 TAQ720885 TKM720885 TUI720885 UEE720885 UOA720885 UXW720885 VHS720885 VRO720885 WBK720885 WLG720885 WVC720885 H786426 IQ786421 SM786421 ACI786421 AME786421 AWA786421 BFW786421 BPS786421 BZO786421 CJK786421 CTG786421 DDC786421 DMY786421 DWU786421 EGQ786421 EQM786421 FAI786421 FKE786421 FUA786421 GDW786421 GNS786421 GXO786421 HHK786421 HRG786421 IBC786421 IKY786421 IUU786421 JEQ786421 JOM786421 JYI786421 KIE786421 KSA786421 LBW786421 LLS786421 LVO786421 MFK786421 MPG786421 MZC786421 NIY786421 NSU786421 OCQ786421 OMM786421 OWI786421 PGE786421 PQA786421 PZW786421 QJS786421 QTO786421 RDK786421 RNG786421 RXC786421 SGY786421 SQU786421 TAQ786421 TKM786421 TUI786421 UEE786421 UOA786421 UXW786421 VHS786421 VRO786421 WBK786421 WLG786421 WVC786421 H851962 IQ851957 SM851957 ACI851957 AME851957 AWA851957 BFW851957 BPS851957 BZO851957 CJK851957 CTG851957 DDC851957 DMY851957 DWU851957 EGQ851957 EQM851957 FAI851957 FKE851957 FUA851957 GDW851957 GNS851957 GXO851957 HHK851957 HRG851957 IBC851957 IKY851957 IUU851957 JEQ851957 JOM851957 JYI851957 KIE851957 KSA851957 LBW851957 LLS851957 LVO851957 MFK851957 MPG851957 MZC851957 NIY851957 NSU851957 OCQ851957 OMM851957 OWI851957 PGE851957 PQA851957 PZW851957 QJS851957 QTO851957 RDK851957 RNG851957 RXC851957 SGY851957 SQU851957 TAQ851957 TKM851957 TUI851957 UEE851957 UOA851957 UXW851957 VHS851957 VRO851957 WBK851957 WLG851957 WVC851957 H917498 IQ917493 SM917493 ACI917493 AME917493 AWA917493 BFW917493 BPS917493 BZO917493 CJK917493 CTG917493 DDC917493 DMY917493 DWU917493 EGQ917493 EQM917493 FAI917493 FKE917493 FUA917493 GDW917493 GNS917493 GXO917493 HHK917493 HRG917493 IBC917493 IKY917493 IUU917493 JEQ917493 JOM917493 JYI917493 KIE917493 KSA917493 LBW917493 LLS917493 LVO917493 MFK917493 MPG917493 MZC917493 NIY917493 NSU917493 OCQ917493 OMM917493 OWI917493 PGE917493 PQA917493 PZW917493 QJS917493 QTO917493 RDK917493 RNG917493 RXC917493 SGY917493 SQU917493 TAQ917493 TKM917493 TUI917493 UEE917493 UOA917493 UXW917493 VHS917493 VRO917493 WBK917493 WLG917493 WVC917493 H983034 IQ983029 SM983029 ACI983029 AME983029 AWA983029 BFW983029 BPS983029 BZO983029 CJK983029 CTG983029 DDC983029 DMY983029 DWU983029 EGQ983029 EQM983029 FAI983029 FKE983029 FUA983029 GDW983029 GNS983029 GXO983029 HHK983029 HRG983029 IBC983029 IKY983029 IUU983029 JEQ983029 JOM983029 JYI983029 KIE983029 KSA983029 LBW983029 LLS983029 LVO983029 MFK983029 MPG983029 MZC983029 NIY983029 NSU983029 OCQ983029 OMM983029 OWI983029 PGE983029 PQA983029 PZW983029 QJS983029 QTO983029 RDK983029 RNG983029 RXC983029 SGY983029 SQU983029 TAQ983029 TKM983029 TUI983029 UEE983029 UOA983029 UXW983029 VHS983029 VRO983029 WBK983029 WLG983029 WVC983029 H65527 IQ65522 SM65522 ACI65522 AME65522 AWA65522 BFW65522 BPS65522 BZO65522 CJK65522 CTG65522 DDC65522 DMY65522 DWU65522 EGQ65522 EQM65522 FAI65522 FKE65522 FUA65522 GDW65522 GNS65522 GXO65522 HHK65522 HRG65522 IBC65522 IKY65522 IUU65522 JEQ65522 JOM65522 JYI65522 KIE65522 KSA65522 LBW65522 LLS65522 LVO65522 MFK65522 MPG65522 MZC65522 NIY65522 NSU65522 OCQ65522 OMM65522 OWI65522 PGE65522 PQA65522 PZW65522 QJS65522 QTO65522 RDK65522 RNG65522 RXC65522 SGY65522 SQU65522 TAQ65522 TKM65522 TUI65522 UEE65522 UOA65522 UXW65522 VHS65522 VRO65522 WBK65522 WLG65522 WVC65522 H131063 IQ131058 SM131058 ACI131058 AME131058 AWA131058 BFW131058 BPS131058 BZO131058 CJK131058 CTG131058 DDC131058 DMY131058 DWU131058 EGQ131058 EQM131058 FAI131058 FKE131058 FUA131058 GDW131058 GNS131058 GXO131058 HHK131058 HRG131058 IBC131058 IKY131058 IUU131058 JEQ131058 JOM131058 JYI131058 KIE131058 KSA131058 LBW131058 LLS131058 LVO131058 MFK131058 MPG131058 MZC131058 NIY131058 NSU131058 OCQ131058 OMM131058 OWI131058 PGE131058 PQA131058 PZW131058 QJS131058 QTO131058 RDK131058 RNG131058 RXC131058 SGY131058 SQU131058 TAQ131058 TKM131058 TUI131058 UEE131058 UOA131058 UXW131058 VHS131058 VRO131058 WBK131058 WLG131058 WVC131058 H196599 IQ196594 SM196594 ACI196594 AME196594 AWA196594 BFW196594 BPS196594 BZO196594 CJK196594 CTG196594 DDC196594 DMY196594 DWU196594 EGQ196594 EQM196594 FAI196594 FKE196594 FUA196594 GDW196594 GNS196594 GXO196594 HHK196594 HRG196594 IBC196594 IKY196594 IUU196594 JEQ196594 JOM196594 JYI196594 KIE196594 KSA196594 LBW196594 LLS196594 LVO196594 MFK196594 MPG196594 MZC196594 NIY196594 NSU196594 OCQ196594 OMM196594 OWI196594 PGE196594 PQA196594 PZW196594 QJS196594 QTO196594 RDK196594 RNG196594 RXC196594 SGY196594 SQU196594 TAQ196594 TKM196594 TUI196594 UEE196594 UOA196594 UXW196594 VHS196594 VRO196594 WBK196594 WLG196594 WVC196594 H262135 IQ262130 SM262130 ACI262130 AME262130 AWA262130 BFW262130 BPS262130 BZO262130 CJK262130 CTG262130 DDC262130 DMY262130 DWU262130 EGQ262130 EQM262130 FAI262130 FKE262130 FUA262130 GDW262130 GNS262130 GXO262130 HHK262130 HRG262130 IBC262130 IKY262130 IUU262130 JEQ262130 JOM262130 JYI262130 KIE262130 KSA262130 LBW262130 LLS262130 LVO262130 MFK262130 MPG262130 MZC262130 NIY262130 NSU262130 OCQ262130 OMM262130 OWI262130 PGE262130 PQA262130 PZW262130 QJS262130 QTO262130 RDK262130 RNG262130 RXC262130 SGY262130 SQU262130 TAQ262130 TKM262130 TUI262130 UEE262130 UOA262130 UXW262130 VHS262130 VRO262130 WBK262130 WLG262130 WVC262130 H327671 IQ327666 SM327666 ACI327666 AME327666 AWA327666 BFW327666 BPS327666 BZO327666 CJK327666 CTG327666 DDC327666 DMY327666 DWU327666 EGQ327666 EQM327666 FAI327666 FKE327666 FUA327666 GDW327666 GNS327666 GXO327666 HHK327666 HRG327666 IBC327666 IKY327666 IUU327666 JEQ327666 JOM327666 JYI327666 KIE327666 KSA327666 LBW327666 LLS327666 LVO327666 MFK327666 MPG327666 MZC327666 NIY327666 NSU327666 OCQ327666 OMM327666 OWI327666 PGE327666 PQA327666 PZW327666 QJS327666 QTO327666 RDK327666 RNG327666 RXC327666 SGY327666 SQU327666 TAQ327666 TKM327666 TUI327666 UEE327666 UOA327666 UXW327666 VHS327666 VRO327666 WBK327666 WLG327666 WVC327666 H393207 IQ393202 SM393202 ACI393202 AME393202 AWA393202 BFW393202 BPS393202 BZO393202 CJK393202 CTG393202 DDC393202 DMY393202 DWU393202 EGQ393202 EQM393202 FAI393202 FKE393202 FUA393202 GDW393202 GNS393202 GXO393202 HHK393202 HRG393202 IBC393202 IKY393202 IUU393202 JEQ393202 JOM393202 JYI393202 KIE393202 KSA393202 LBW393202 LLS393202 LVO393202 MFK393202 MPG393202 MZC393202 NIY393202 NSU393202 OCQ393202 OMM393202 OWI393202 PGE393202 PQA393202 PZW393202 QJS393202 QTO393202 RDK393202 RNG393202 RXC393202 SGY393202 SQU393202 TAQ393202 TKM393202 TUI393202 UEE393202 UOA393202 UXW393202 VHS393202 VRO393202 WBK393202 WLG393202 WVC393202 H458743 IQ458738 SM458738 ACI458738 AME458738 AWA458738 BFW458738 BPS458738 BZO458738 CJK458738 CTG458738 DDC458738 DMY458738 DWU458738 EGQ458738 EQM458738 FAI458738 FKE458738 FUA458738 GDW458738 GNS458738 GXO458738 HHK458738 HRG458738 IBC458738 IKY458738 IUU458738 JEQ458738 JOM458738 JYI458738 KIE458738 KSA458738 LBW458738 LLS458738 LVO458738 MFK458738 MPG458738 MZC458738 NIY458738 NSU458738 OCQ458738 OMM458738 OWI458738 PGE458738 PQA458738 PZW458738 QJS458738 QTO458738 RDK458738 RNG458738 RXC458738 SGY458738 SQU458738 TAQ458738 TKM458738 TUI458738 UEE458738 UOA458738 UXW458738 VHS458738 VRO458738 WBK458738 WLG458738 WVC458738 H524279 IQ524274 SM524274 ACI524274 AME524274 AWA524274 BFW524274 BPS524274 BZO524274 CJK524274 CTG524274 DDC524274 DMY524274 DWU524274 EGQ524274 EQM524274 FAI524274 FKE524274 FUA524274 GDW524274 GNS524274 GXO524274 HHK524274 HRG524274 IBC524274 IKY524274 IUU524274 JEQ524274 JOM524274 JYI524274 KIE524274 KSA524274 LBW524274 LLS524274 LVO524274 MFK524274 MPG524274 MZC524274 NIY524274 NSU524274 OCQ524274 OMM524274 OWI524274 PGE524274 PQA524274 PZW524274 QJS524274 QTO524274 RDK524274 RNG524274 RXC524274 SGY524274 SQU524274 TAQ524274 TKM524274 TUI524274 UEE524274 UOA524274 UXW524274 VHS524274 VRO524274 WBK524274 WLG524274 WVC524274 H589815 IQ589810 SM589810 ACI589810 AME589810 AWA589810 BFW589810 BPS589810 BZO589810 CJK589810 CTG589810 DDC589810 DMY589810 DWU589810 EGQ589810 EQM589810 FAI589810 FKE589810 FUA589810 GDW589810 GNS589810 GXO589810 HHK589810 HRG589810 IBC589810 IKY589810 IUU589810 JEQ589810 JOM589810 JYI589810 KIE589810 KSA589810 LBW589810 LLS589810 LVO589810 MFK589810 MPG589810 MZC589810 NIY589810 NSU589810 OCQ589810 OMM589810 OWI589810 PGE589810 PQA589810 PZW589810 QJS589810 QTO589810 RDK589810 RNG589810 RXC589810 SGY589810 SQU589810 TAQ589810 TKM589810 TUI589810 UEE589810 UOA589810 UXW589810 VHS589810 VRO589810 WBK589810 WLG589810 WVC589810 H655351 IQ655346 SM655346 ACI655346 AME655346 AWA655346 BFW655346 BPS655346 BZO655346 CJK655346 CTG655346 DDC655346 DMY655346 DWU655346 EGQ655346 EQM655346 FAI655346 FKE655346 FUA655346 GDW655346 GNS655346 GXO655346 HHK655346 HRG655346 IBC655346 IKY655346 IUU655346 JEQ655346 JOM655346 JYI655346 KIE655346 KSA655346 LBW655346 LLS655346 LVO655346 MFK655346 MPG655346 MZC655346 NIY655346 NSU655346 OCQ655346 OMM655346 OWI655346 PGE655346 PQA655346 PZW655346 QJS655346 QTO655346 RDK655346 RNG655346 RXC655346 SGY655346 SQU655346 TAQ655346 TKM655346 TUI655346 UEE655346 UOA655346 UXW655346 VHS655346 VRO655346 WBK655346 WLG655346 WVC655346 H720887 IQ720882 SM720882 ACI720882 AME720882 AWA720882 BFW720882 BPS720882 BZO720882 CJK720882 CTG720882 DDC720882 DMY720882 DWU720882 EGQ720882 EQM720882 FAI720882 FKE720882 FUA720882 GDW720882 GNS720882 GXO720882 HHK720882 HRG720882 IBC720882 IKY720882 IUU720882 JEQ720882 JOM720882 JYI720882 KIE720882 KSA720882 LBW720882 LLS720882 LVO720882 MFK720882 MPG720882 MZC720882 NIY720882 NSU720882 OCQ720882 OMM720882 OWI720882 PGE720882 PQA720882 PZW720882 QJS720882 QTO720882 RDK720882 RNG720882 RXC720882 SGY720882 SQU720882 TAQ720882 TKM720882 TUI720882 UEE720882 UOA720882 UXW720882 VHS720882 VRO720882 WBK720882 WLG720882 WVC720882 H786423 IQ786418 SM786418 ACI786418 AME786418 AWA786418 BFW786418 BPS786418 BZO786418 CJK786418 CTG786418 DDC786418 DMY786418 DWU786418 EGQ786418 EQM786418 FAI786418 FKE786418 FUA786418 GDW786418 GNS786418 GXO786418 HHK786418 HRG786418 IBC786418 IKY786418 IUU786418 JEQ786418 JOM786418 JYI786418 KIE786418 KSA786418 LBW786418 LLS786418 LVO786418 MFK786418 MPG786418 MZC786418 NIY786418 NSU786418 OCQ786418 OMM786418 OWI786418 PGE786418 PQA786418 PZW786418 QJS786418 QTO786418 RDK786418 RNG786418 RXC786418 SGY786418 SQU786418 TAQ786418 TKM786418 TUI786418 UEE786418 UOA786418 UXW786418 VHS786418 VRO786418 WBK786418 WLG786418 WVC786418 H851959 IQ851954 SM851954 ACI851954 AME851954 AWA851954 BFW851954 BPS851954 BZO851954 CJK851954 CTG851954 DDC851954 DMY851954 DWU851954 EGQ851954 EQM851954 FAI851954 FKE851954 FUA851954 GDW851954 GNS851954 GXO851954 HHK851954 HRG851954 IBC851954 IKY851954 IUU851954 JEQ851954 JOM851954 JYI851954 KIE851954 KSA851954 LBW851954 LLS851954 LVO851954 MFK851954 MPG851954 MZC851954 NIY851954 NSU851954 OCQ851954 OMM851954 OWI851954 PGE851954 PQA851954 PZW851954 QJS851954 QTO851954 RDK851954 RNG851954 RXC851954 SGY851954 SQU851954 TAQ851954 TKM851954 TUI851954 UEE851954 UOA851954 UXW851954 VHS851954 VRO851954 WBK851954 WLG851954 WVC851954 H917495 IQ917490 SM917490 ACI917490 AME917490 AWA917490 BFW917490 BPS917490 BZO917490 CJK917490 CTG917490 DDC917490 DMY917490 DWU917490 EGQ917490 EQM917490 FAI917490 FKE917490 FUA917490 GDW917490 GNS917490 GXO917490 HHK917490 HRG917490 IBC917490 IKY917490 IUU917490 JEQ917490 JOM917490 JYI917490 KIE917490 KSA917490 LBW917490 LLS917490 LVO917490 MFK917490 MPG917490 MZC917490 NIY917490 NSU917490 OCQ917490 OMM917490 OWI917490 PGE917490 PQA917490 PZW917490 QJS917490 QTO917490 RDK917490 RNG917490 RXC917490 SGY917490 SQU917490 TAQ917490 TKM917490 TUI917490 UEE917490 UOA917490 UXW917490 VHS917490 VRO917490 WBK917490 WLG917490 WVC917490 H983031 IQ983026 SM983026 ACI983026 AME983026 AWA983026 BFW983026 BPS983026 BZO983026 CJK983026 CTG983026 DDC983026 DMY983026 DWU983026 EGQ983026 EQM983026 FAI983026 FKE983026 FUA983026 GDW983026 GNS983026 GXO983026 HHK983026 HRG983026 IBC983026 IKY983026 IUU983026 JEQ983026 JOM983026 JYI983026 KIE983026 KSA983026 LBW983026 LLS983026 LVO983026 MFK983026 MPG983026 MZC983026 NIY983026 NSU983026 OCQ983026 OMM983026 OWI983026 PGE983026 PQA983026 PZW983026 QJS983026 QTO983026 RDK983026 RNG983026 RXC983026 SGY983026 SQU983026 TAQ983026 TKM983026 TUI983026 UEE983026 UOA983026 UXW983026 VHS983026 VRO983026 WBK983026 WLG983026 WVC983026" xr:uid="{00000000-0002-0000-0000-000001000000}">
      <formula1>3</formula1>
    </dataValidation>
    <dataValidation type="whole" operator="greaterThanOrEqual" allowBlank="1" showInputMessage="1" showErrorMessage="1" sqref="WLI983039:WLJ983039 IM15:IM16 SI15:SI16 ACE15:ACE16 AMA15:AMA16 AVW15:AVW16 BFS15:BFS16 BPO15:BPO16 BZK15:BZK16 CJG15:CJG16 CTC15:CTC16 DCY15:DCY16 DMU15:DMU16 DWQ15:DWQ16 EGM15:EGM16 EQI15:EQI16 FAE15:FAE16 FKA15:FKA16 FTW15:FTW16 GDS15:GDS16 GNO15:GNO16 GXK15:GXK16 HHG15:HHG16 HRC15:HRC16 IAY15:IAY16 IKU15:IKU16 IUQ15:IUQ16 JEM15:JEM16 JOI15:JOI16 JYE15:JYE16 KIA15:KIA16 KRW15:KRW16 LBS15:LBS16 LLO15:LLO16 LVK15:LVK16 MFG15:MFG16 MPC15:MPC16 MYY15:MYY16 NIU15:NIU16 NSQ15:NSQ16 OCM15:OCM16 OMI15:OMI16 OWE15:OWE16 PGA15:PGA16 PPW15:PPW16 PZS15:PZS16 QJO15:QJO16 QTK15:QTK16 RDG15:RDG16 RNC15:RNC16 RWY15:RWY16 SGU15:SGU16 SQQ15:SQQ16 TAM15:TAM16 TKI15:TKI16 TUE15:TUE16 UEA15:UEA16 UNW15:UNW16 UXS15:UXS16 VHO15:VHO16 VRK15:VRK16 WBG15:WBG16 WLC15:WLC16 WUY15:WUY16 E65540 IM65535 SI65535 ACE65535 AMA65535 AVW65535 BFS65535 BPO65535 BZK65535 CJG65535 CTC65535 DCY65535 DMU65535 DWQ65535 EGM65535 EQI65535 FAE65535 FKA65535 FTW65535 GDS65535 GNO65535 GXK65535 HHG65535 HRC65535 IAY65535 IKU65535 IUQ65535 JEM65535 JOI65535 JYE65535 KIA65535 KRW65535 LBS65535 LLO65535 LVK65535 MFG65535 MPC65535 MYY65535 NIU65535 NSQ65535 OCM65535 OMI65535 OWE65535 PGA65535 PPW65535 PZS65535 QJO65535 QTK65535 RDG65535 RNC65535 RWY65535 SGU65535 SQQ65535 TAM65535 TKI65535 TUE65535 UEA65535 UNW65535 UXS65535 VHO65535 VRK65535 WBG65535 WLC65535 WUY65535 E131076 IM131071 SI131071 ACE131071 AMA131071 AVW131071 BFS131071 BPO131071 BZK131071 CJG131071 CTC131071 DCY131071 DMU131071 DWQ131071 EGM131071 EQI131071 FAE131071 FKA131071 FTW131071 GDS131071 GNO131071 GXK131071 HHG131071 HRC131071 IAY131071 IKU131071 IUQ131071 JEM131071 JOI131071 JYE131071 KIA131071 KRW131071 LBS131071 LLO131071 LVK131071 MFG131071 MPC131071 MYY131071 NIU131071 NSQ131071 OCM131071 OMI131071 OWE131071 PGA131071 PPW131071 PZS131071 QJO131071 QTK131071 RDG131071 RNC131071 RWY131071 SGU131071 SQQ131071 TAM131071 TKI131071 TUE131071 UEA131071 UNW131071 UXS131071 VHO131071 VRK131071 WBG131071 WLC131071 WUY131071 E196612 IM196607 SI196607 ACE196607 AMA196607 AVW196607 BFS196607 BPO196607 BZK196607 CJG196607 CTC196607 DCY196607 DMU196607 DWQ196607 EGM196607 EQI196607 FAE196607 FKA196607 FTW196607 GDS196607 GNO196607 GXK196607 HHG196607 HRC196607 IAY196607 IKU196607 IUQ196607 JEM196607 JOI196607 JYE196607 KIA196607 KRW196607 LBS196607 LLO196607 LVK196607 MFG196607 MPC196607 MYY196607 NIU196607 NSQ196607 OCM196607 OMI196607 OWE196607 PGA196607 PPW196607 PZS196607 QJO196607 QTK196607 RDG196607 RNC196607 RWY196607 SGU196607 SQQ196607 TAM196607 TKI196607 TUE196607 UEA196607 UNW196607 UXS196607 VHO196607 VRK196607 WBG196607 WLC196607 WUY196607 E262148 IM262143 SI262143 ACE262143 AMA262143 AVW262143 BFS262143 BPO262143 BZK262143 CJG262143 CTC262143 DCY262143 DMU262143 DWQ262143 EGM262143 EQI262143 FAE262143 FKA262143 FTW262143 GDS262143 GNO262143 GXK262143 HHG262143 HRC262143 IAY262143 IKU262143 IUQ262143 JEM262143 JOI262143 JYE262143 KIA262143 KRW262143 LBS262143 LLO262143 LVK262143 MFG262143 MPC262143 MYY262143 NIU262143 NSQ262143 OCM262143 OMI262143 OWE262143 PGA262143 PPW262143 PZS262143 QJO262143 QTK262143 RDG262143 RNC262143 RWY262143 SGU262143 SQQ262143 TAM262143 TKI262143 TUE262143 UEA262143 UNW262143 UXS262143 VHO262143 VRK262143 WBG262143 WLC262143 WUY262143 E327684 IM327679 SI327679 ACE327679 AMA327679 AVW327679 BFS327679 BPO327679 BZK327679 CJG327679 CTC327679 DCY327679 DMU327679 DWQ327679 EGM327679 EQI327679 FAE327679 FKA327679 FTW327679 GDS327679 GNO327679 GXK327679 HHG327679 HRC327679 IAY327679 IKU327679 IUQ327679 JEM327679 JOI327679 JYE327679 KIA327679 KRW327679 LBS327679 LLO327679 LVK327679 MFG327679 MPC327679 MYY327679 NIU327679 NSQ327679 OCM327679 OMI327679 OWE327679 PGA327679 PPW327679 PZS327679 QJO327679 QTK327679 RDG327679 RNC327679 RWY327679 SGU327679 SQQ327679 TAM327679 TKI327679 TUE327679 UEA327679 UNW327679 UXS327679 VHO327679 VRK327679 WBG327679 WLC327679 WUY327679 E393220 IM393215 SI393215 ACE393215 AMA393215 AVW393215 BFS393215 BPO393215 BZK393215 CJG393215 CTC393215 DCY393215 DMU393215 DWQ393215 EGM393215 EQI393215 FAE393215 FKA393215 FTW393215 GDS393215 GNO393215 GXK393215 HHG393215 HRC393215 IAY393215 IKU393215 IUQ393215 JEM393215 JOI393215 JYE393215 KIA393215 KRW393215 LBS393215 LLO393215 LVK393215 MFG393215 MPC393215 MYY393215 NIU393215 NSQ393215 OCM393215 OMI393215 OWE393215 PGA393215 PPW393215 PZS393215 QJO393215 QTK393215 RDG393215 RNC393215 RWY393215 SGU393215 SQQ393215 TAM393215 TKI393215 TUE393215 UEA393215 UNW393215 UXS393215 VHO393215 VRK393215 WBG393215 WLC393215 WUY393215 E458756 IM458751 SI458751 ACE458751 AMA458751 AVW458751 BFS458751 BPO458751 BZK458751 CJG458751 CTC458751 DCY458751 DMU458751 DWQ458751 EGM458751 EQI458751 FAE458751 FKA458751 FTW458751 GDS458751 GNO458751 GXK458751 HHG458751 HRC458751 IAY458751 IKU458751 IUQ458751 JEM458751 JOI458751 JYE458751 KIA458751 KRW458751 LBS458751 LLO458751 LVK458751 MFG458751 MPC458751 MYY458751 NIU458751 NSQ458751 OCM458751 OMI458751 OWE458751 PGA458751 PPW458751 PZS458751 QJO458751 QTK458751 RDG458751 RNC458751 RWY458751 SGU458751 SQQ458751 TAM458751 TKI458751 TUE458751 UEA458751 UNW458751 UXS458751 VHO458751 VRK458751 WBG458751 WLC458751 WUY458751 E524292 IM524287 SI524287 ACE524287 AMA524287 AVW524287 BFS524287 BPO524287 BZK524287 CJG524287 CTC524287 DCY524287 DMU524287 DWQ524287 EGM524287 EQI524287 FAE524287 FKA524287 FTW524287 GDS524287 GNO524287 GXK524287 HHG524287 HRC524287 IAY524287 IKU524287 IUQ524287 JEM524287 JOI524287 JYE524287 KIA524287 KRW524287 LBS524287 LLO524287 LVK524287 MFG524287 MPC524287 MYY524287 NIU524287 NSQ524287 OCM524287 OMI524287 OWE524287 PGA524287 PPW524287 PZS524287 QJO524287 QTK524287 RDG524287 RNC524287 RWY524287 SGU524287 SQQ524287 TAM524287 TKI524287 TUE524287 UEA524287 UNW524287 UXS524287 VHO524287 VRK524287 WBG524287 WLC524287 WUY524287 E589828 IM589823 SI589823 ACE589823 AMA589823 AVW589823 BFS589823 BPO589823 BZK589823 CJG589823 CTC589823 DCY589823 DMU589823 DWQ589823 EGM589823 EQI589823 FAE589823 FKA589823 FTW589823 GDS589823 GNO589823 GXK589823 HHG589823 HRC589823 IAY589823 IKU589823 IUQ589823 JEM589823 JOI589823 JYE589823 KIA589823 KRW589823 LBS589823 LLO589823 LVK589823 MFG589823 MPC589823 MYY589823 NIU589823 NSQ589823 OCM589823 OMI589823 OWE589823 PGA589823 PPW589823 PZS589823 QJO589823 QTK589823 RDG589823 RNC589823 RWY589823 SGU589823 SQQ589823 TAM589823 TKI589823 TUE589823 UEA589823 UNW589823 UXS589823 VHO589823 VRK589823 WBG589823 WLC589823 WUY589823 E655364 IM655359 SI655359 ACE655359 AMA655359 AVW655359 BFS655359 BPO655359 BZK655359 CJG655359 CTC655359 DCY655359 DMU655359 DWQ655359 EGM655359 EQI655359 FAE655359 FKA655359 FTW655359 GDS655359 GNO655359 GXK655359 HHG655359 HRC655359 IAY655359 IKU655359 IUQ655359 JEM655359 JOI655359 JYE655359 KIA655359 KRW655359 LBS655359 LLO655359 LVK655359 MFG655359 MPC655359 MYY655359 NIU655359 NSQ655359 OCM655359 OMI655359 OWE655359 PGA655359 PPW655359 PZS655359 QJO655359 QTK655359 RDG655359 RNC655359 RWY655359 SGU655359 SQQ655359 TAM655359 TKI655359 TUE655359 UEA655359 UNW655359 UXS655359 VHO655359 VRK655359 WBG655359 WLC655359 WUY655359 E720900 IM720895 SI720895 ACE720895 AMA720895 AVW720895 BFS720895 BPO720895 BZK720895 CJG720895 CTC720895 DCY720895 DMU720895 DWQ720895 EGM720895 EQI720895 FAE720895 FKA720895 FTW720895 GDS720895 GNO720895 GXK720895 HHG720895 HRC720895 IAY720895 IKU720895 IUQ720895 JEM720895 JOI720895 JYE720895 KIA720895 KRW720895 LBS720895 LLO720895 LVK720895 MFG720895 MPC720895 MYY720895 NIU720895 NSQ720895 OCM720895 OMI720895 OWE720895 PGA720895 PPW720895 PZS720895 QJO720895 QTK720895 RDG720895 RNC720895 RWY720895 SGU720895 SQQ720895 TAM720895 TKI720895 TUE720895 UEA720895 UNW720895 UXS720895 VHO720895 VRK720895 WBG720895 WLC720895 WUY720895 E786436 IM786431 SI786431 ACE786431 AMA786431 AVW786431 BFS786431 BPO786431 BZK786431 CJG786431 CTC786431 DCY786431 DMU786431 DWQ786431 EGM786431 EQI786431 FAE786431 FKA786431 FTW786431 GDS786431 GNO786431 GXK786431 HHG786431 HRC786431 IAY786431 IKU786431 IUQ786431 JEM786431 JOI786431 JYE786431 KIA786431 KRW786431 LBS786431 LLO786431 LVK786431 MFG786431 MPC786431 MYY786431 NIU786431 NSQ786431 OCM786431 OMI786431 OWE786431 PGA786431 PPW786431 PZS786431 QJO786431 QTK786431 RDG786431 RNC786431 RWY786431 SGU786431 SQQ786431 TAM786431 TKI786431 TUE786431 UEA786431 UNW786431 UXS786431 VHO786431 VRK786431 WBG786431 WLC786431 WUY786431 E851972 IM851967 SI851967 ACE851967 AMA851967 AVW851967 BFS851967 BPO851967 BZK851967 CJG851967 CTC851967 DCY851967 DMU851967 DWQ851967 EGM851967 EQI851967 FAE851967 FKA851967 FTW851967 GDS851967 GNO851967 GXK851967 HHG851967 HRC851967 IAY851967 IKU851967 IUQ851967 JEM851967 JOI851967 JYE851967 KIA851967 KRW851967 LBS851967 LLO851967 LVK851967 MFG851967 MPC851967 MYY851967 NIU851967 NSQ851967 OCM851967 OMI851967 OWE851967 PGA851967 PPW851967 PZS851967 QJO851967 QTK851967 RDG851967 RNC851967 RWY851967 SGU851967 SQQ851967 TAM851967 TKI851967 TUE851967 UEA851967 UNW851967 UXS851967 VHO851967 VRK851967 WBG851967 WLC851967 WUY851967 E917508 IM917503 SI917503 ACE917503 AMA917503 AVW917503 BFS917503 BPO917503 BZK917503 CJG917503 CTC917503 DCY917503 DMU917503 DWQ917503 EGM917503 EQI917503 FAE917503 FKA917503 FTW917503 GDS917503 GNO917503 GXK917503 HHG917503 HRC917503 IAY917503 IKU917503 IUQ917503 JEM917503 JOI917503 JYE917503 KIA917503 KRW917503 LBS917503 LLO917503 LVK917503 MFG917503 MPC917503 MYY917503 NIU917503 NSQ917503 OCM917503 OMI917503 OWE917503 PGA917503 PPW917503 PZS917503 QJO917503 QTK917503 RDG917503 RNC917503 RWY917503 SGU917503 SQQ917503 TAM917503 TKI917503 TUE917503 UEA917503 UNW917503 UXS917503 VHO917503 VRK917503 WBG917503 WLC917503 WUY917503 E983044 IM983039 SI983039 ACE983039 AMA983039 AVW983039 BFS983039 BPO983039 BZK983039 CJG983039 CTC983039 DCY983039 DMU983039 DWQ983039 EGM983039 EQI983039 FAE983039 FKA983039 FTW983039 GDS983039 GNO983039 GXK983039 HHG983039 HRC983039 IAY983039 IKU983039 IUQ983039 JEM983039 JOI983039 JYE983039 KIA983039 KRW983039 LBS983039 LLO983039 LVK983039 MFG983039 MPC983039 MYY983039 NIU983039 NSQ983039 OCM983039 OMI983039 OWE983039 PGA983039 PPW983039 PZS983039 QJO983039 QTK983039 RDG983039 RNC983039 RWY983039 SGU983039 SQQ983039 TAM983039 TKI983039 TUE983039 UEA983039 UNW983039 UXS983039 VHO983039 VRK983039 WBG983039 WLC983039 WUY983039 WVE983039:WVF983039 IS15:IT16 SO15:SP16 ACK15:ACL16 AMG15:AMH16 AWC15:AWD16 BFY15:BFZ16 BPU15:BPV16 BZQ15:BZR16 CJM15:CJN16 CTI15:CTJ16 DDE15:DDF16 DNA15:DNB16 DWW15:DWX16 EGS15:EGT16 EQO15:EQP16 FAK15:FAL16 FKG15:FKH16 FUC15:FUD16 GDY15:GDZ16 GNU15:GNV16 GXQ15:GXR16 HHM15:HHN16 HRI15:HRJ16 IBE15:IBF16 ILA15:ILB16 IUW15:IUX16 JES15:JET16 JOO15:JOP16 JYK15:JYL16 KIG15:KIH16 KSC15:KSD16 LBY15:LBZ16 LLU15:LLV16 LVQ15:LVR16 MFM15:MFN16 MPI15:MPJ16 MZE15:MZF16 NJA15:NJB16 NSW15:NSX16 OCS15:OCT16 OMO15:OMP16 OWK15:OWL16 PGG15:PGH16 PQC15:PQD16 PZY15:PZZ16 QJU15:QJV16 QTQ15:QTR16 RDM15:RDN16 RNI15:RNJ16 RXE15:RXF16 SHA15:SHB16 SQW15:SQX16 TAS15:TAT16 TKO15:TKP16 TUK15:TUL16 UEG15:UEH16 UOC15:UOD16 UXY15:UXZ16 VHU15:VHV16 VRQ15:VRR16 WBM15:WBN16 WLI15:WLJ16 WVE15:WVF16 J65540:K65540 IS65535:IT65535 SO65535:SP65535 ACK65535:ACL65535 AMG65535:AMH65535 AWC65535:AWD65535 BFY65535:BFZ65535 BPU65535:BPV65535 BZQ65535:BZR65535 CJM65535:CJN65535 CTI65535:CTJ65535 DDE65535:DDF65535 DNA65535:DNB65535 DWW65535:DWX65535 EGS65535:EGT65535 EQO65535:EQP65535 FAK65535:FAL65535 FKG65535:FKH65535 FUC65535:FUD65535 GDY65535:GDZ65535 GNU65535:GNV65535 GXQ65535:GXR65535 HHM65535:HHN65535 HRI65535:HRJ65535 IBE65535:IBF65535 ILA65535:ILB65535 IUW65535:IUX65535 JES65535:JET65535 JOO65535:JOP65535 JYK65535:JYL65535 KIG65535:KIH65535 KSC65535:KSD65535 LBY65535:LBZ65535 LLU65535:LLV65535 LVQ65535:LVR65535 MFM65535:MFN65535 MPI65535:MPJ65535 MZE65535:MZF65535 NJA65535:NJB65535 NSW65535:NSX65535 OCS65535:OCT65535 OMO65535:OMP65535 OWK65535:OWL65535 PGG65535:PGH65535 PQC65535:PQD65535 PZY65535:PZZ65535 QJU65535:QJV65535 QTQ65535:QTR65535 RDM65535:RDN65535 RNI65535:RNJ65535 RXE65535:RXF65535 SHA65535:SHB65535 SQW65535:SQX65535 TAS65535:TAT65535 TKO65535:TKP65535 TUK65535:TUL65535 UEG65535:UEH65535 UOC65535:UOD65535 UXY65535:UXZ65535 VHU65535:VHV65535 VRQ65535:VRR65535 WBM65535:WBN65535 WLI65535:WLJ65535 WVE65535:WVF65535 J131076:K131076 IS131071:IT131071 SO131071:SP131071 ACK131071:ACL131071 AMG131071:AMH131071 AWC131071:AWD131071 BFY131071:BFZ131071 BPU131071:BPV131071 BZQ131071:BZR131071 CJM131071:CJN131071 CTI131071:CTJ131071 DDE131071:DDF131071 DNA131071:DNB131071 DWW131071:DWX131071 EGS131071:EGT131071 EQO131071:EQP131071 FAK131071:FAL131071 FKG131071:FKH131071 FUC131071:FUD131071 GDY131071:GDZ131071 GNU131071:GNV131071 GXQ131071:GXR131071 HHM131071:HHN131071 HRI131071:HRJ131071 IBE131071:IBF131071 ILA131071:ILB131071 IUW131071:IUX131071 JES131071:JET131071 JOO131071:JOP131071 JYK131071:JYL131071 KIG131071:KIH131071 KSC131071:KSD131071 LBY131071:LBZ131071 LLU131071:LLV131071 LVQ131071:LVR131071 MFM131071:MFN131071 MPI131071:MPJ131071 MZE131071:MZF131071 NJA131071:NJB131071 NSW131071:NSX131071 OCS131071:OCT131071 OMO131071:OMP131071 OWK131071:OWL131071 PGG131071:PGH131071 PQC131071:PQD131071 PZY131071:PZZ131071 QJU131071:QJV131071 QTQ131071:QTR131071 RDM131071:RDN131071 RNI131071:RNJ131071 RXE131071:RXF131071 SHA131071:SHB131071 SQW131071:SQX131071 TAS131071:TAT131071 TKO131071:TKP131071 TUK131071:TUL131071 UEG131071:UEH131071 UOC131071:UOD131071 UXY131071:UXZ131071 VHU131071:VHV131071 VRQ131071:VRR131071 WBM131071:WBN131071 WLI131071:WLJ131071 WVE131071:WVF131071 J196612:K196612 IS196607:IT196607 SO196607:SP196607 ACK196607:ACL196607 AMG196607:AMH196607 AWC196607:AWD196607 BFY196607:BFZ196607 BPU196607:BPV196607 BZQ196607:BZR196607 CJM196607:CJN196607 CTI196607:CTJ196607 DDE196607:DDF196607 DNA196607:DNB196607 DWW196607:DWX196607 EGS196607:EGT196607 EQO196607:EQP196607 FAK196607:FAL196607 FKG196607:FKH196607 FUC196607:FUD196607 GDY196607:GDZ196607 GNU196607:GNV196607 GXQ196607:GXR196607 HHM196607:HHN196607 HRI196607:HRJ196607 IBE196607:IBF196607 ILA196607:ILB196607 IUW196607:IUX196607 JES196607:JET196607 JOO196607:JOP196607 JYK196607:JYL196607 KIG196607:KIH196607 KSC196607:KSD196607 LBY196607:LBZ196607 LLU196607:LLV196607 LVQ196607:LVR196607 MFM196607:MFN196607 MPI196607:MPJ196607 MZE196607:MZF196607 NJA196607:NJB196607 NSW196607:NSX196607 OCS196607:OCT196607 OMO196607:OMP196607 OWK196607:OWL196607 PGG196607:PGH196607 PQC196607:PQD196607 PZY196607:PZZ196607 QJU196607:QJV196607 QTQ196607:QTR196607 RDM196607:RDN196607 RNI196607:RNJ196607 RXE196607:RXF196607 SHA196607:SHB196607 SQW196607:SQX196607 TAS196607:TAT196607 TKO196607:TKP196607 TUK196607:TUL196607 UEG196607:UEH196607 UOC196607:UOD196607 UXY196607:UXZ196607 VHU196607:VHV196607 VRQ196607:VRR196607 WBM196607:WBN196607 WLI196607:WLJ196607 WVE196607:WVF196607 J262148:K262148 IS262143:IT262143 SO262143:SP262143 ACK262143:ACL262143 AMG262143:AMH262143 AWC262143:AWD262143 BFY262143:BFZ262143 BPU262143:BPV262143 BZQ262143:BZR262143 CJM262143:CJN262143 CTI262143:CTJ262143 DDE262143:DDF262143 DNA262143:DNB262143 DWW262143:DWX262143 EGS262143:EGT262143 EQO262143:EQP262143 FAK262143:FAL262143 FKG262143:FKH262143 FUC262143:FUD262143 GDY262143:GDZ262143 GNU262143:GNV262143 GXQ262143:GXR262143 HHM262143:HHN262143 HRI262143:HRJ262143 IBE262143:IBF262143 ILA262143:ILB262143 IUW262143:IUX262143 JES262143:JET262143 JOO262143:JOP262143 JYK262143:JYL262143 KIG262143:KIH262143 KSC262143:KSD262143 LBY262143:LBZ262143 LLU262143:LLV262143 LVQ262143:LVR262143 MFM262143:MFN262143 MPI262143:MPJ262143 MZE262143:MZF262143 NJA262143:NJB262143 NSW262143:NSX262143 OCS262143:OCT262143 OMO262143:OMP262143 OWK262143:OWL262143 PGG262143:PGH262143 PQC262143:PQD262143 PZY262143:PZZ262143 QJU262143:QJV262143 QTQ262143:QTR262143 RDM262143:RDN262143 RNI262143:RNJ262143 RXE262143:RXF262143 SHA262143:SHB262143 SQW262143:SQX262143 TAS262143:TAT262143 TKO262143:TKP262143 TUK262143:TUL262143 UEG262143:UEH262143 UOC262143:UOD262143 UXY262143:UXZ262143 VHU262143:VHV262143 VRQ262143:VRR262143 WBM262143:WBN262143 WLI262143:WLJ262143 WVE262143:WVF262143 J327684:K327684 IS327679:IT327679 SO327679:SP327679 ACK327679:ACL327679 AMG327679:AMH327679 AWC327679:AWD327679 BFY327679:BFZ327679 BPU327679:BPV327679 BZQ327679:BZR327679 CJM327679:CJN327679 CTI327679:CTJ327679 DDE327679:DDF327679 DNA327679:DNB327679 DWW327679:DWX327679 EGS327679:EGT327679 EQO327679:EQP327679 FAK327679:FAL327679 FKG327679:FKH327679 FUC327679:FUD327679 GDY327679:GDZ327679 GNU327679:GNV327679 GXQ327679:GXR327679 HHM327679:HHN327679 HRI327679:HRJ327679 IBE327679:IBF327679 ILA327679:ILB327679 IUW327679:IUX327679 JES327679:JET327679 JOO327679:JOP327679 JYK327679:JYL327679 KIG327679:KIH327679 KSC327679:KSD327679 LBY327679:LBZ327679 LLU327679:LLV327679 LVQ327679:LVR327679 MFM327679:MFN327679 MPI327679:MPJ327679 MZE327679:MZF327679 NJA327679:NJB327679 NSW327679:NSX327679 OCS327679:OCT327679 OMO327679:OMP327679 OWK327679:OWL327679 PGG327679:PGH327679 PQC327679:PQD327679 PZY327679:PZZ327679 QJU327679:QJV327679 QTQ327679:QTR327679 RDM327679:RDN327679 RNI327679:RNJ327679 RXE327679:RXF327679 SHA327679:SHB327679 SQW327679:SQX327679 TAS327679:TAT327679 TKO327679:TKP327679 TUK327679:TUL327679 UEG327679:UEH327679 UOC327679:UOD327679 UXY327679:UXZ327679 VHU327679:VHV327679 VRQ327679:VRR327679 WBM327679:WBN327679 WLI327679:WLJ327679 WVE327679:WVF327679 J393220:K393220 IS393215:IT393215 SO393215:SP393215 ACK393215:ACL393215 AMG393215:AMH393215 AWC393215:AWD393215 BFY393215:BFZ393215 BPU393215:BPV393215 BZQ393215:BZR393215 CJM393215:CJN393215 CTI393215:CTJ393215 DDE393215:DDF393215 DNA393215:DNB393215 DWW393215:DWX393215 EGS393215:EGT393215 EQO393215:EQP393215 FAK393215:FAL393215 FKG393215:FKH393215 FUC393215:FUD393215 GDY393215:GDZ393215 GNU393215:GNV393215 GXQ393215:GXR393215 HHM393215:HHN393215 HRI393215:HRJ393215 IBE393215:IBF393215 ILA393215:ILB393215 IUW393215:IUX393215 JES393215:JET393215 JOO393215:JOP393215 JYK393215:JYL393215 KIG393215:KIH393215 KSC393215:KSD393215 LBY393215:LBZ393215 LLU393215:LLV393215 LVQ393215:LVR393215 MFM393215:MFN393215 MPI393215:MPJ393215 MZE393215:MZF393215 NJA393215:NJB393215 NSW393215:NSX393215 OCS393215:OCT393215 OMO393215:OMP393215 OWK393215:OWL393215 PGG393215:PGH393215 PQC393215:PQD393215 PZY393215:PZZ393215 QJU393215:QJV393215 QTQ393215:QTR393215 RDM393215:RDN393215 RNI393215:RNJ393215 RXE393215:RXF393215 SHA393215:SHB393215 SQW393215:SQX393215 TAS393215:TAT393215 TKO393215:TKP393215 TUK393215:TUL393215 UEG393215:UEH393215 UOC393215:UOD393215 UXY393215:UXZ393215 VHU393215:VHV393215 VRQ393215:VRR393215 WBM393215:WBN393215 WLI393215:WLJ393215 WVE393215:WVF393215 J458756:K458756 IS458751:IT458751 SO458751:SP458751 ACK458751:ACL458751 AMG458751:AMH458751 AWC458751:AWD458751 BFY458751:BFZ458751 BPU458751:BPV458751 BZQ458751:BZR458751 CJM458751:CJN458751 CTI458751:CTJ458751 DDE458751:DDF458751 DNA458751:DNB458751 DWW458751:DWX458751 EGS458751:EGT458751 EQO458751:EQP458751 FAK458751:FAL458751 FKG458751:FKH458751 FUC458751:FUD458751 GDY458751:GDZ458751 GNU458751:GNV458751 GXQ458751:GXR458751 HHM458751:HHN458751 HRI458751:HRJ458751 IBE458751:IBF458751 ILA458751:ILB458751 IUW458751:IUX458751 JES458751:JET458751 JOO458751:JOP458751 JYK458751:JYL458751 KIG458751:KIH458751 KSC458751:KSD458751 LBY458751:LBZ458751 LLU458751:LLV458751 LVQ458751:LVR458751 MFM458751:MFN458751 MPI458751:MPJ458751 MZE458751:MZF458751 NJA458751:NJB458751 NSW458751:NSX458751 OCS458751:OCT458751 OMO458751:OMP458751 OWK458751:OWL458751 PGG458751:PGH458751 PQC458751:PQD458751 PZY458751:PZZ458751 QJU458751:QJV458751 QTQ458751:QTR458751 RDM458751:RDN458751 RNI458751:RNJ458751 RXE458751:RXF458751 SHA458751:SHB458751 SQW458751:SQX458751 TAS458751:TAT458751 TKO458751:TKP458751 TUK458751:TUL458751 UEG458751:UEH458751 UOC458751:UOD458751 UXY458751:UXZ458751 VHU458751:VHV458751 VRQ458751:VRR458751 WBM458751:WBN458751 WLI458751:WLJ458751 WVE458751:WVF458751 J524292:K524292 IS524287:IT524287 SO524287:SP524287 ACK524287:ACL524287 AMG524287:AMH524287 AWC524287:AWD524287 BFY524287:BFZ524287 BPU524287:BPV524287 BZQ524287:BZR524287 CJM524287:CJN524287 CTI524287:CTJ524287 DDE524287:DDF524287 DNA524287:DNB524287 DWW524287:DWX524287 EGS524287:EGT524287 EQO524287:EQP524287 FAK524287:FAL524287 FKG524287:FKH524287 FUC524287:FUD524287 GDY524287:GDZ524287 GNU524287:GNV524287 GXQ524287:GXR524287 HHM524287:HHN524287 HRI524287:HRJ524287 IBE524287:IBF524287 ILA524287:ILB524287 IUW524287:IUX524287 JES524287:JET524287 JOO524287:JOP524287 JYK524287:JYL524287 KIG524287:KIH524287 KSC524287:KSD524287 LBY524287:LBZ524287 LLU524287:LLV524287 LVQ524287:LVR524287 MFM524287:MFN524287 MPI524287:MPJ524287 MZE524287:MZF524287 NJA524287:NJB524287 NSW524287:NSX524287 OCS524287:OCT524287 OMO524287:OMP524287 OWK524287:OWL524287 PGG524287:PGH524287 PQC524287:PQD524287 PZY524287:PZZ524287 QJU524287:QJV524287 QTQ524287:QTR524287 RDM524287:RDN524287 RNI524287:RNJ524287 RXE524287:RXF524287 SHA524287:SHB524287 SQW524287:SQX524287 TAS524287:TAT524287 TKO524287:TKP524287 TUK524287:TUL524287 UEG524287:UEH524287 UOC524287:UOD524287 UXY524287:UXZ524287 VHU524287:VHV524287 VRQ524287:VRR524287 WBM524287:WBN524287 WLI524287:WLJ524287 WVE524287:WVF524287 J589828:K589828 IS589823:IT589823 SO589823:SP589823 ACK589823:ACL589823 AMG589823:AMH589823 AWC589823:AWD589823 BFY589823:BFZ589823 BPU589823:BPV589823 BZQ589823:BZR589823 CJM589823:CJN589823 CTI589823:CTJ589823 DDE589823:DDF589823 DNA589823:DNB589823 DWW589823:DWX589823 EGS589823:EGT589823 EQO589823:EQP589823 FAK589823:FAL589823 FKG589823:FKH589823 FUC589823:FUD589823 GDY589823:GDZ589823 GNU589823:GNV589823 GXQ589823:GXR589823 HHM589823:HHN589823 HRI589823:HRJ589823 IBE589823:IBF589823 ILA589823:ILB589823 IUW589823:IUX589823 JES589823:JET589823 JOO589823:JOP589823 JYK589823:JYL589823 KIG589823:KIH589823 KSC589823:KSD589823 LBY589823:LBZ589823 LLU589823:LLV589823 LVQ589823:LVR589823 MFM589823:MFN589823 MPI589823:MPJ589823 MZE589823:MZF589823 NJA589823:NJB589823 NSW589823:NSX589823 OCS589823:OCT589823 OMO589823:OMP589823 OWK589823:OWL589823 PGG589823:PGH589823 PQC589823:PQD589823 PZY589823:PZZ589823 QJU589823:QJV589823 QTQ589823:QTR589823 RDM589823:RDN589823 RNI589823:RNJ589823 RXE589823:RXF589823 SHA589823:SHB589823 SQW589823:SQX589823 TAS589823:TAT589823 TKO589823:TKP589823 TUK589823:TUL589823 UEG589823:UEH589823 UOC589823:UOD589823 UXY589823:UXZ589823 VHU589823:VHV589823 VRQ589823:VRR589823 WBM589823:WBN589823 WLI589823:WLJ589823 WVE589823:WVF589823 J655364:K655364 IS655359:IT655359 SO655359:SP655359 ACK655359:ACL655359 AMG655359:AMH655359 AWC655359:AWD655359 BFY655359:BFZ655359 BPU655359:BPV655359 BZQ655359:BZR655359 CJM655359:CJN655359 CTI655359:CTJ655359 DDE655359:DDF655359 DNA655359:DNB655359 DWW655359:DWX655359 EGS655359:EGT655359 EQO655359:EQP655359 FAK655359:FAL655359 FKG655359:FKH655359 FUC655359:FUD655359 GDY655359:GDZ655359 GNU655359:GNV655359 GXQ655359:GXR655359 HHM655359:HHN655359 HRI655359:HRJ655359 IBE655359:IBF655359 ILA655359:ILB655359 IUW655359:IUX655359 JES655359:JET655359 JOO655359:JOP655359 JYK655359:JYL655359 KIG655359:KIH655359 KSC655359:KSD655359 LBY655359:LBZ655359 LLU655359:LLV655359 LVQ655359:LVR655359 MFM655359:MFN655359 MPI655359:MPJ655359 MZE655359:MZF655359 NJA655359:NJB655359 NSW655359:NSX655359 OCS655359:OCT655359 OMO655359:OMP655359 OWK655359:OWL655359 PGG655359:PGH655359 PQC655359:PQD655359 PZY655359:PZZ655359 QJU655359:QJV655359 QTQ655359:QTR655359 RDM655359:RDN655359 RNI655359:RNJ655359 RXE655359:RXF655359 SHA655359:SHB655359 SQW655359:SQX655359 TAS655359:TAT655359 TKO655359:TKP655359 TUK655359:TUL655359 UEG655359:UEH655359 UOC655359:UOD655359 UXY655359:UXZ655359 VHU655359:VHV655359 VRQ655359:VRR655359 WBM655359:WBN655359 WLI655359:WLJ655359 WVE655359:WVF655359 J720900:K720900 IS720895:IT720895 SO720895:SP720895 ACK720895:ACL720895 AMG720895:AMH720895 AWC720895:AWD720895 BFY720895:BFZ720895 BPU720895:BPV720895 BZQ720895:BZR720895 CJM720895:CJN720895 CTI720895:CTJ720895 DDE720895:DDF720895 DNA720895:DNB720895 DWW720895:DWX720895 EGS720895:EGT720895 EQO720895:EQP720895 FAK720895:FAL720895 FKG720895:FKH720895 FUC720895:FUD720895 GDY720895:GDZ720895 GNU720895:GNV720895 GXQ720895:GXR720895 HHM720895:HHN720895 HRI720895:HRJ720895 IBE720895:IBF720895 ILA720895:ILB720895 IUW720895:IUX720895 JES720895:JET720895 JOO720895:JOP720895 JYK720895:JYL720895 KIG720895:KIH720895 KSC720895:KSD720895 LBY720895:LBZ720895 LLU720895:LLV720895 LVQ720895:LVR720895 MFM720895:MFN720895 MPI720895:MPJ720895 MZE720895:MZF720895 NJA720895:NJB720895 NSW720895:NSX720895 OCS720895:OCT720895 OMO720895:OMP720895 OWK720895:OWL720895 PGG720895:PGH720895 PQC720895:PQD720895 PZY720895:PZZ720895 QJU720895:QJV720895 QTQ720895:QTR720895 RDM720895:RDN720895 RNI720895:RNJ720895 RXE720895:RXF720895 SHA720895:SHB720895 SQW720895:SQX720895 TAS720895:TAT720895 TKO720895:TKP720895 TUK720895:TUL720895 UEG720895:UEH720895 UOC720895:UOD720895 UXY720895:UXZ720895 VHU720895:VHV720895 VRQ720895:VRR720895 WBM720895:WBN720895 WLI720895:WLJ720895 WVE720895:WVF720895 J786436:K786436 IS786431:IT786431 SO786431:SP786431 ACK786431:ACL786431 AMG786431:AMH786431 AWC786431:AWD786431 BFY786431:BFZ786431 BPU786431:BPV786431 BZQ786431:BZR786431 CJM786431:CJN786431 CTI786431:CTJ786431 DDE786431:DDF786431 DNA786431:DNB786431 DWW786431:DWX786431 EGS786431:EGT786431 EQO786431:EQP786431 FAK786431:FAL786431 FKG786431:FKH786431 FUC786431:FUD786431 GDY786431:GDZ786431 GNU786431:GNV786431 GXQ786431:GXR786431 HHM786431:HHN786431 HRI786431:HRJ786431 IBE786431:IBF786431 ILA786431:ILB786431 IUW786431:IUX786431 JES786431:JET786431 JOO786431:JOP786431 JYK786431:JYL786431 KIG786431:KIH786431 KSC786431:KSD786431 LBY786431:LBZ786431 LLU786431:LLV786431 LVQ786431:LVR786431 MFM786431:MFN786431 MPI786431:MPJ786431 MZE786431:MZF786431 NJA786431:NJB786431 NSW786431:NSX786431 OCS786431:OCT786431 OMO786431:OMP786431 OWK786431:OWL786431 PGG786431:PGH786431 PQC786431:PQD786431 PZY786431:PZZ786431 QJU786431:QJV786431 QTQ786431:QTR786431 RDM786431:RDN786431 RNI786431:RNJ786431 RXE786431:RXF786431 SHA786431:SHB786431 SQW786431:SQX786431 TAS786431:TAT786431 TKO786431:TKP786431 TUK786431:TUL786431 UEG786431:UEH786431 UOC786431:UOD786431 UXY786431:UXZ786431 VHU786431:VHV786431 VRQ786431:VRR786431 WBM786431:WBN786431 WLI786431:WLJ786431 WVE786431:WVF786431 J851972:K851972 IS851967:IT851967 SO851967:SP851967 ACK851967:ACL851967 AMG851967:AMH851967 AWC851967:AWD851967 BFY851967:BFZ851967 BPU851967:BPV851967 BZQ851967:BZR851967 CJM851967:CJN851967 CTI851967:CTJ851967 DDE851967:DDF851967 DNA851967:DNB851967 DWW851967:DWX851967 EGS851967:EGT851967 EQO851967:EQP851967 FAK851967:FAL851967 FKG851967:FKH851967 FUC851967:FUD851967 GDY851967:GDZ851967 GNU851967:GNV851967 GXQ851967:GXR851967 HHM851967:HHN851967 HRI851967:HRJ851967 IBE851967:IBF851967 ILA851967:ILB851967 IUW851967:IUX851967 JES851967:JET851967 JOO851967:JOP851967 JYK851967:JYL851967 KIG851967:KIH851967 KSC851967:KSD851967 LBY851967:LBZ851967 LLU851967:LLV851967 LVQ851967:LVR851967 MFM851967:MFN851967 MPI851967:MPJ851967 MZE851967:MZF851967 NJA851967:NJB851967 NSW851967:NSX851967 OCS851967:OCT851967 OMO851967:OMP851967 OWK851967:OWL851967 PGG851967:PGH851967 PQC851967:PQD851967 PZY851967:PZZ851967 QJU851967:QJV851967 QTQ851967:QTR851967 RDM851967:RDN851967 RNI851967:RNJ851967 RXE851967:RXF851967 SHA851967:SHB851967 SQW851967:SQX851967 TAS851967:TAT851967 TKO851967:TKP851967 TUK851967:TUL851967 UEG851967:UEH851967 UOC851967:UOD851967 UXY851967:UXZ851967 VHU851967:VHV851967 VRQ851967:VRR851967 WBM851967:WBN851967 WLI851967:WLJ851967 WVE851967:WVF851967 J917508:K917508 IS917503:IT917503 SO917503:SP917503 ACK917503:ACL917503 AMG917503:AMH917503 AWC917503:AWD917503 BFY917503:BFZ917503 BPU917503:BPV917503 BZQ917503:BZR917503 CJM917503:CJN917503 CTI917503:CTJ917503 DDE917503:DDF917503 DNA917503:DNB917503 DWW917503:DWX917503 EGS917503:EGT917503 EQO917503:EQP917503 FAK917503:FAL917503 FKG917503:FKH917503 FUC917503:FUD917503 GDY917503:GDZ917503 GNU917503:GNV917503 GXQ917503:GXR917503 HHM917503:HHN917503 HRI917503:HRJ917503 IBE917503:IBF917503 ILA917503:ILB917503 IUW917503:IUX917503 JES917503:JET917503 JOO917503:JOP917503 JYK917503:JYL917503 KIG917503:KIH917503 KSC917503:KSD917503 LBY917503:LBZ917503 LLU917503:LLV917503 LVQ917503:LVR917503 MFM917503:MFN917503 MPI917503:MPJ917503 MZE917503:MZF917503 NJA917503:NJB917503 NSW917503:NSX917503 OCS917503:OCT917503 OMO917503:OMP917503 OWK917503:OWL917503 PGG917503:PGH917503 PQC917503:PQD917503 PZY917503:PZZ917503 QJU917503:QJV917503 QTQ917503:QTR917503 RDM917503:RDN917503 RNI917503:RNJ917503 RXE917503:RXF917503 SHA917503:SHB917503 SQW917503:SQX917503 TAS917503:TAT917503 TKO917503:TKP917503 TUK917503:TUL917503 UEG917503:UEH917503 UOC917503:UOD917503 UXY917503:UXZ917503 VHU917503:VHV917503 VRQ917503:VRR917503 WBM917503:WBN917503 WLI917503:WLJ917503 WVE917503:WVF917503 J983044:K983044 IS983039:IT983039 SO983039:SP983039 ACK983039:ACL983039 AMG983039:AMH983039 AWC983039:AWD983039 BFY983039:BFZ983039 BPU983039:BPV983039 BZQ983039:BZR983039 CJM983039:CJN983039 CTI983039:CTJ983039 DDE983039:DDF983039 DNA983039:DNB983039 DWW983039:DWX983039 EGS983039:EGT983039 EQO983039:EQP983039 FAK983039:FAL983039 FKG983039:FKH983039 FUC983039:FUD983039 GDY983039:GDZ983039 GNU983039:GNV983039 GXQ983039:GXR983039 HHM983039:HHN983039 HRI983039:HRJ983039 IBE983039:IBF983039 ILA983039:ILB983039 IUW983039:IUX983039 JES983039:JET983039 JOO983039:JOP983039 JYK983039:JYL983039 KIG983039:KIH983039 KSC983039:KSD983039 LBY983039:LBZ983039 LLU983039:LLV983039 LVQ983039:LVR983039 MFM983039:MFN983039 MPI983039:MPJ983039 MZE983039:MZF983039 NJA983039:NJB983039 NSW983039:NSX983039 OCS983039:OCT983039 OMO983039:OMP983039 OWK983039:OWL983039 PGG983039:PGH983039 PQC983039:PQD983039 PZY983039:PZZ983039 QJU983039:QJV983039 QTQ983039:QTR983039 RDM983039:RDN983039 RNI983039:RNJ983039 RXE983039:RXF983039 SHA983039:SHB983039 SQW983039:SQX983039 TAS983039:TAT983039 TKO983039:TKP983039 TUK983039:TUL983039 UEG983039:UEH983039 UOC983039:UOD983039 UXY983039:UXZ983039 VHU983039:VHV983039 VRQ983039:VRR983039 WBM983039:WBN983039" xr:uid="{00000000-0002-0000-0000-000002000000}">
      <formula1>1000</formula1>
    </dataValidation>
    <dataValidation type="whole" allowBlank="1" showInputMessage="1" showErrorMessage="1" sqref="WLN983039 IQ15:IQ16 SM15:SM16 ACI15:ACI16 AME15:AME16 AWA15:AWA16 BFW15:BFW16 BPS15:BPS16 BZO15:BZO16 CJK15:CJK16 CTG15:CTG16 DDC15:DDC16 DMY15:DMY16 DWU15:DWU16 EGQ15:EGQ16 EQM15:EQM16 FAI15:FAI16 FKE15:FKE16 FUA15:FUA16 GDW15:GDW16 GNS15:GNS16 GXO15:GXO16 HHK15:HHK16 HRG15:HRG16 IBC15:IBC16 IKY15:IKY16 IUU15:IUU16 JEQ15:JEQ16 JOM15:JOM16 JYI15:JYI16 KIE15:KIE16 KSA15:KSA16 LBW15:LBW16 LLS15:LLS16 LVO15:LVO16 MFK15:MFK16 MPG15:MPG16 MZC15:MZC16 NIY15:NIY16 NSU15:NSU16 OCQ15:OCQ16 OMM15:OMM16 OWI15:OWI16 PGE15:PGE16 PQA15:PQA16 PZW15:PZW16 QJS15:QJS16 QTO15:QTO16 RDK15:RDK16 RNG15:RNG16 RXC15:RXC16 SGY15:SGY16 SQU15:SQU16 TAQ15:TAQ16 TKM15:TKM16 TUI15:TUI16 UEE15:UEE16 UOA15:UOA16 UXW15:UXW16 VHS15:VHS16 VRO15:VRO16 WBK15:WBK16 WLG15:WLG16 WVC15:WVC16 H65540 IQ65535 SM65535 ACI65535 AME65535 AWA65535 BFW65535 BPS65535 BZO65535 CJK65535 CTG65535 DDC65535 DMY65535 DWU65535 EGQ65535 EQM65535 FAI65535 FKE65535 FUA65535 GDW65535 GNS65535 GXO65535 HHK65535 HRG65535 IBC65535 IKY65535 IUU65535 JEQ65535 JOM65535 JYI65535 KIE65535 KSA65535 LBW65535 LLS65535 LVO65535 MFK65535 MPG65535 MZC65535 NIY65535 NSU65535 OCQ65535 OMM65535 OWI65535 PGE65535 PQA65535 PZW65535 QJS65535 QTO65535 RDK65535 RNG65535 RXC65535 SGY65535 SQU65535 TAQ65535 TKM65535 TUI65535 UEE65535 UOA65535 UXW65535 VHS65535 VRO65535 WBK65535 WLG65535 WVC65535 H131076 IQ131071 SM131071 ACI131071 AME131071 AWA131071 BFW131071 BPS131071 BZO131071 CJK131071 CTG131071 DDC131071 DMY131071 DWU131071 EGQ131071 EQM131071 FAI131071 FKE131071 FUA131071 GDW131071 GNS131071 GXO131071 HHK131071 HRG131071 IBC131071 IKY131071 IUU131071 JEQ131071 JOM131071 JYI131071 KIE131071 KSA131071 LBW131071 LLS131071 LVO131071 MFK131071 MPG131071 MZC131071 NIY131071 NSU131071 OCQ131071 OMM131071 OWI131071 PGE131071 PQA131071 PZW131071 QJS131071 QTO131071 RDK131071 RNG131071 RXC131071 SGY131071 SQU131071 TAQ131071 TKM131071 TUI131071 UEE131071 UOA131071 UXW131071 VHS131071 VRO131071 WBK131071 WLG131071 WVC131071 H196612 IQ196607 SM196607 ACI196607 AME196607 AWA196607 BFW196607 BPS196607 BZO196607 CJK196607 CTG196607 DDC196607 DMY196607 DWU196607 EGQ196607 EQM196607 FAI196607 FKE196607 FUA196607 GDW196607 GNS196607 GXO196607 HHK196607 HRG196607 IBC196607 IKY196607 IUU196607 JEQ196607 JOM196607 JYI196607 KIE196607 KSA196607 LBW196607 LLS196607 LVO196607 MFK196607 MPG196607 MZC196607 NIY196607 NSU196607 OCQ196607 OMM196607 OWI196607 PGE196607 PQA196607 PZW196607 QJS196607 QTO196607 RDK196607 RNG196607 RXC196607 SGY196607 SQU196607 TAQ196607 TKM196607 TUI196607 UEE196607 UOA196607 UXW196607 VHS196607 VRO196607 WBK196607 WLG196607 WVC196607 H262148 IQ262143 SM262143 ACI262143 AME262143 AWA262143 BFW262143 BPS262143 BZO262143 CJK262143 CTG262143 DDC262143 DMY262143 DWU262143 EGQ262143 EQM262143 FAI262143 FKE262143 FUA262143 GDW262143 GNS262143 GXO262143 HHK262143 HRG262143 IBC262143 IKY262143 IUU262143 JEQ262143 JOM262143 JYI262143 KIE262143 KSA262143 LBW262143 LLS262143 LVO262143 MFK262143 MPG262143 MZC262143 NIY262143 NSU262143 OCQ262143 OMM262143 OWI262143 PGE262143 PQA262143 PZW262143 QJS262143 QTO262143 RDK262143 RNG262143 RXC262143 SGY262143 SQU262143 TAQ262143 TKM262143 TUI262143 UEE262143 UOA262143 UXW262143 VHS262143 VRO262143 WBK262143 WLG262143 WVC262143 H327684 IQ327679 SM327679 ACI327679 AME327679 AWA327679 BFW327679 BPS327679 BZO327679 CJK327679 CTG327679 DDC327679 DMY327679 DWU327679 EGQ327679 EQM327679 FAI327679 FKE327679 FUA327679 GDW327679 GNS327679 GXO327679 HHK327679 HRG327679 IBC327679 IKY327679 IUU327679 JEQ327679 JOM327679 JYI327679 KIE327679 KSA327679 LBW327679 LLS327679 LVO327679 MFK327679 MPG327679 MZC327679 NIY327679 NSU327679 OCQ327679 OMM327679 OWI327679 PGE327679 PQA327679 PZW327679 QJS327679 QTO327679 RDK327679 RNG327679 RXC327679 SGY327679 SQU327679 TAQ327679 TKM327679 TUI327679 UEE327679 UOA327679 UXW327679 VHS327679 VRO327679 WBK327679 WLG327679 WVC327679 H393220 IQ393215 SM393215 ACI393215 AME393215 AWA393215 BFW393215 BPS393215 BZO393215 CJK393215 CTG393215 DDC393215 DMY393215 DWU393215 EGQ393215 EQM393215 FAI393215 FKE393215 FUA393215 GDW393215 GNS393215 GXO393215 HHK393215 HRG393215 IBC393215 IKY393215 IUU393215 JEQ393215 JOM393215 JYI393215 KIE393215 KSA393215 LBW393215 LLS393215 LVO393215 MFK393215 MPG393215 MZC393215 NIY393215 NSU393215 OCQ393215 OMM393215 OWI393215 PGE393215 PQA393215 PZW393215 QJS393215 QTO393215 RDK393215 RNG393215 RXC393215 SGY393215 SQU393215 TAQ393215 TKM393215 TUI393215 UEE393215 UOA393215 UXW393215 VHS393215 VRO393215 WBK393215 WLG393215 WVC393215 H458756 IQ458751 SM458751 ACI458751 AME458751 AWA458751 BFW458751 BPS458751 BZO458751 CJK458751 CTG458751 DDC458751 DMY458751 DWU458751 EGQ458751 EQM458751 FAI458751 FKE458751 FUA458751 GDW458751 GNS458751 GXO458751 HHK458751 HRG458751 IBC458751 IKY458751 IUU458751 JEQ458751 JOM458751 JYI458751 KIE458751 KSA458751 LBW458751 LLS458751 LVO458751 MFK458751 MPG458751 MZC458751 NIY458751 NSU458751 OCQ458751 OMM458751 OWI458751 PGE458751 PQA458751 PZW458751 QJS458751 QTO458751 RDK458751 RNG458751 RXC458751 SGY458751 SQU458751 TAQ458751 TKM458751 TUI458751 UEE458751 UOA458751 UXW458751 VHS458751 VRO458751 WBK458751 WLG458751 WVC458751 H524292 IQ524287 SM524287 ACI524287 AME524287 AWA524287 BFW524287 BPS524287 BZO524287 CJK524287 CTG524287 DDC524287 DMY524287 DWU524287 EGQ524287 EQM524287 FAI524287 FKE524287 FUA524287 GDW524287 GNS524287 GXO524287 HHK524287 HRG524287 IBC524287 IKY524287 IUU524287 JEQ524287 JOM524287 JYI524287 KIE524287 KSA524287 LBW524287 LLS524287 LVO524287 MFK524287 MPG524287 MZC524287 NIY524287 NSU524287 OCQ524287 OMM524287 OWI524287 PGE524287 PQA524287 PZW524287 QJS524287 QTO524287 RDK524287 RNG524287 RXC524287 SGY524287 SQU524287 TAQ524287 TKM524287 TUI524287 UEE524287 UOA524287 UXW524287 VHS524287 VRO524287 WBK524287 WLG524287 WVC524287 H589828 IQ589823 SM589823 ACI589823 AME589823 AWA589823 BFW589823 BPS589823 BZO589823 CJK589823 CTG589823 DDC589823 DMY589823 DWU589823 EGQ589823 EQM589823 FAI589823 FKE589823 FUA589823 GDW589823 GNS589823 GXO589823 HHK589823 HRG589823 IBC589823 IKY589823 IUU589823 JEQ589823 JOM589823 JYI589823 KIE589823 KSA589823 LBW589823 LLS589823 LVO589823 MFK589823 MPG589823 MZC589823 NIY589823 NSU589823 OCQ589823 OMM589823 OWI589823 PGE589823 PQA589823 PZW589823 QJS589823 QTO589823 RDK589823 RNG589823 RXC589823 SGY589823 SQU589823 TAQ589823 TKM589823 TUI589823 UEE589823 UOA589823 UXW589823 VHS589823 VRO589823 WBK589823 WLG589823 WVC589823 H655364 IQ655359 SM655359 ACI655359 AME655359 AWA655359 BFW655359 BPS655359 BZO655359 CJK655359 CTG655359 DDC655359 DMY655359 DWU655359 EGQ655359 EQM655359 FAI655359 FKE655359 FUA655359 GDW655359 GNS655359 GXO655359 HHK655359 HRG655359 IBC655359 IKY655359 IUU655359 JEQ655359 JOM655359 JYI655359 KIE655359 KSA655359 LBW655359 LLS655359 LVO655359 MFK655359 MPG655359 MZC655359 NIY655359 NSU655359 OCQ655359 OMM655359 OWI655359 PGE655359 PQA655359 PZW655359 QJS655359 QTO655359 RDK655359 RNG655359 RXC655359 SGY655359 SQU655359 TAQ655359 TKM655359 TUI655359 UEE655359 UOA655359 UXW655359 VHS655359 VRO655359 WBK655359 WLG655359 WVC655359 H720900 IQ720895 SM720895 ACI720895 AME720895 AWA720895 BFW720895 BPS720895 BZO720895 CJK720895 CTG720895 DDC720895 DMY720895 DWU720895 EGQ720895 EQM720895 FAI720895 FKE720895 FUA720895 GDW720895 GNS720895 GXO720895 HHK720895 HRG720895 IBC720895 IKY720895 IUU720895 JEQ720895 JOM720895 JYI720895 KIE720895 KSA720895 LBW720895 LLS720895 LVO720895 MFK720895 MPG720895 MZC720895 NIY720895 NSU720895 OCQ720895 OMM720895 OWI720895 PGE720895 PQA720895 PZW720895 QJS720895 QTO720895 RDK720895 RNG720895 RXC720895 SGY720895 SQU720895 TAQ720895 TKM720895 TUI720895 UEE720895 UOA720895 UXW720895 VHS720895 VRO720895 WBK720895 WLG720895 WVC720895 H786436 IQ786431 SM786431 ACI786431 AME786431 AWA786431 BFW786431 BPS786431 BZO786431 CJK786431 CTG786431 DDC786431 DMY786431 DWU786431 EGQ786431 EQM786431 FAI786431 FKE786431 FUA786431 GDW786431 GNS786431 GXO786431 HHK786431 HRG786431 IBC786431 IKY786431 IUU786431 JEQ786431 JOM786431 JYI786431 KIE786431 KSA786431 LBW786431 LLS786431 LVO786431 MFK786431 MPG786431 MZC786431 NIY786431 NSU786431 OCQ786431 OMM786431 OWI786431 PGE786431 PQA786431 PZW786431 QJS786431 QTO786431 RDK786431 RNG786431 RXC786431 SGY786431 SQU786431 TAQ786431 TKM786431 TUI786431 UEE786431 UOA786431 UXW786431 VHS786431 VRO786431 WBK786431 WLG786431 WVC786431 H851972 IQ851967 SM851967 ACI851967 AME851967 AWA851967 BFW851967 BPS851967 BZO851967 CJK851967 CTG851967 DDC851967 DMY851967 DWU851967 EGQ851967 EQM851967 FAI851967 FKE851967 FUA851967 GDW851967 GNS851967 GXO851967 HHK851967 HRG851967 IBC851967 IKY851967 IUU851967 JEQ851967 JOM851967 JYI851967 KIE851967 KSA851967 LBW851967 LLS851967 LVO851967 MFK851967 MPG851967 MZC851967 NIY851967 NSU851967 OCQ851967 OMM851967 OWI851967 PGE851967 PQA851967 PZW851967 QJS851967 QTO851967 RDK851967 RNG851967 RXC851967 SGY851967 SQU851967 TAQ851967 TKM851967 TUI851967 UEE851967 UOA851967 UXW851967 VHS851967 VRO851967 WBK851967 WLG851967 WVC851967 H917508 IQ917503 SM917503 ACI917503 AME917503 AWA917503 BFW917503 BPS917503 BZO917503 CJK917503 CTG917503 DDC917503 DMY917503 DWU917503 EGQ917503 EQM917503 FAI917503 FKE917503 FUA917503 GDW917503 GNS917503 GXO917503 HHK917503 HRG917503 IBC917503 IKY917503 IUU917503 JEQ917503 JOM917503 JYI917503 KIE917503 KSA917503 LBW917503 LLS917503 LVO917503 MFK917503 MPG917503 MZC917503 NIY917503 NSU917503 OCQ917503 OMM917503 OWI917503 PGE917503 PQA917503 PZW917503 QJS917503 QTO917503 RDK917503 RNG917503 RXC917503 SGY917503 SQU917503 TAQ917503 TKM917503 TUI917503 UEE917503 UOA917503 UXW917503 VHS917503 VRO917503 WBK917503 WLG917503 WVC917503 H983044 IQ983039 SM983039 ACI983039 AME983039 AWA983039 BFW983039 BPS983039 BZO983039 CJK983039 CTG983039 DDC983039 DMY983039 DWU983039 EGQ983039 EQM983039 FAI983039 FKE983039 FUA983039 GDW983039 GNS983039 GXO983039 HHK983039 HRG983039 IBC983039 IKY983039 IUU983039 JEQ983039 JOM983039 JYI983039 KIE983039 KSA983039 LBW983039 LLS983039 LVO983039 MFK983039 MPG983039 MZC983039 NIY983039 NSU983039 OCQ983039 OMM983039 OWI983039 PGE983039 PQA983039 PZW983039 QJS983039 QTO983039 RDK983039 RNG983039 RXC983039 SGY983039 SQU983039 TAQ983039 TKM983039 TUI983039 UEE983039 UOA983039 UXW983039 VHS983039 VRO983039 WBK983039 WLG983039 WVC983039 WVJ983039 IX15:IX16 ST15:ST16 ACP15:ACP16 AML15:AML16 AWH15:AWH16 BGD15:BGD16 BPZ15:BPZ16 BZV15:BZV16 CJR15:CJR16 CTN15:CTN16 DDJ15:DDJ16 DNF15:DNF16 DXB15:DXB16 EGX15:EGX16 EQT15:EQT16 FAP15:FAP16 FKL15:FKL16 FUH15:FUH16 GED15:GED16 GNZ15:GNZ16 GXV15:GXV16 HHR15:HHR16 HRN15:HRN16 IBJ15:IBJ16 ILF15:ILF16 IVB15:IVB16 JEX15:JEX16 JOT15:JOT16 JYP15:JYP16 KIL15:KIL16 KSH15:KSH16 LCD15:LCD16 LLZ15:LLZ16 LVV15:LVV16 MFR15:MFR16 MPN15:MPN16 MZJ15:MZJ16 NJF15:NJF16 NTB15:NTB16 OCX15:OCX16 OMT15:OMT16 OWP15:OWP16 PGL15:PGL16 PQH15:PQH16 QAD15:QAD16 QJZ15:QJZ16 QTV15:QTV16 RDR15:RDR16 RNN15:RNN16 RXJ15:RXJ16 SHF15:SHF16 SRB15:SRB16 TAX15:TAX16 TKT15:TKT16 TUP15:TUP16 UEL15:UEL16 UOH15:UOH16 UYD15:UYD16 VHZ15:VHZ16 VRV15:VRV16 WBR15:WBR16 WLN15:WLN16 WVJ15:WVJ16 O65540 IX65535 ST65535 ACP65535 AML65535 AWH65535 BGD65535 BPZ65535 BZV65535 CJR65535 CTN65535 DDJ65535 DNF65535 DXB65535 EGX65535 EQT65535 FAP65535 FKL65535 FUH65535 GED65535 GNZ65535 GXV65535 HHR65535 HRN65535 IBJ65535 ILF65535 IVB65535 JEX65535 JOT65535 JYP65535 KIL65535 KSH65535 LCD65535 LLZ65535 LVV65535 MFR65535 MPN65535 MZJ65535 NJF65535 NTB65535 OCX65535 OMT65535 OWP65535 PGL65535 PQH65535 QAD65535 QJZ65535 QTV65535 RDR65535 RNN65535 RXJ65535 SHF65535 SRB65535 TAX65535 TKT65535 TUP65535 UEL65535 UOH65535 UYD65535 VHZ65535 VRV65535 WBR65535 WLN65535 WVJ65535 O131076 IX131071 ST131071 ACP131071 AML131071 AWH131071 BGD131071 BPZ131071 BZV131071 CJR131071 CTN131071 DDJ131071 DNF131071 DXB131071 EGX131071 EQT131071 FAP131071 FKL131071 FUH131071 GED131071 GNZ131071 GXV131071 HHR131071 HRN131071 IBJ131071 ILF131071 IVB131071 JEX131071 JOT131071 JYP131071 KIL131071 KSH131071 LCD131071 LLZ131071 LVV131071 MFR131071 MPN131071 MZJ131071 NJF131071 NTB131071 OCX131071 OMT131071 OWP131071 PGL131071 PQH131071 QAD131071 QJZ131071 QTV131071 RDR131071 RNN131071 RXJ131071 SHF131071 SRB131071 TAX131071 TKT131071 TUP131071 UEL131071 UOH131071 UYD131071 VHZ131071 VRV131071 WBR131071 WLN131071 WVJ131071 O196612 IX196607 ST196607 ACP196607 AML196607 AWH196607 BGD196607 BPZ196607 BZV196607 CJR196607 CTN196607 DDJ196607 DNF196607 DXB196607 EGX196607 EQT196607 FAP196607 FKL196607 FUH196607 GED196607 GNZ196607 GXV196607 HHR196607 HRN196607 IBJ196607 ILF196607 IVB196607 JEX196607 JOT196607 JYP196607 KIL196607 KSH196607 LCD196607 LLZ196607 LVV196607 MFR196607 MPN196607 MZJ196607 NJF196607 NTB196607 OCX196607 OMT196607 OWP196607 PGL196607 PQH196607 QAD196607 QJZ196607 QTV196607 RDR196607 RNN196607 RXJ196607 SHF196607 SRB196607 TAX196607 TKT196607 TUP196607 UEL196607 UOH196607 UYD196607 VHZ196607 VRV196607 WBR196607 WLN196607 WVJ196607 O262148 IX262143 ST262143 ACP262143 AML262143 AWH262143 BGD262143 BPZ262143 BZV262143 CJR262143 CTN262143 DDJ262143 DNF262143 DXB262143 EGX262143 EQT262143 FAP262143 FKL262143 FUH262143 GED262143 GNZ262143 GXV262143 HHR262143 HRN262143 IBJ262143 ILF262143 IVB262143 JEX262143 JOT262143 JYP262143 KIL262143 KSH262143 LCD262143 LLZ262143 LVV262143 MFR262143 MPN262143 MZJ262143 NJF262143 NTB262143 OCX262143 OMT262143 OWP262143 PGL262143 PQH262143 QAD262143 QJZ262143 QTV262143 RDR262143 RNN262143 RXJ262143 SHF262143 SRB262143 TAX262143 TKT262143 TUP262143 UEL262143 UOH262143 UYD262143 VHZ262143 VRV262143 WBR262143 WLN262143 WVJ262143 O327684 IX327679 ST327679 ACP327679 AML327679 AWH327679 BGD327679 BPZ327679 BZV327679 CJR327679 CTN327679 DDJ327679 DNF327679 DXB327679 EGX327679 EQT327679 FAP327679 FKL327679 FUH327679 GED327679 GNZ327679 GXV327679 HHR327679 HRN327679 IBJ327679 ILF327679 IVB327679 JEX327679 JOT327679 JYP327679 KIL327679 KSH327679 LCD327679 LLZ327679 LVV327679 MFR327679 MPN327679 MZJ327679 NJF327679 NTB327679 OCX327679 OMT327679 OWP327679 PGL327679 PQH327679 QAD327679 QJZ327679 QTV327679 RDR327679 RNN327679 RXJ327679 SHF327679 SRB327679 TAX327679 TKT327679 TUP327679 UEL327679 UOH327679 UYD327679 VHZ327679 VRV327679 WBR327679 WLN327679 WVJ327679 O393220 IX393215 ST393215 ACP393215 AML393215 AWH393215 BGD393215 BPZ393215 BZV393215 CJR393215 CTN393215 DDJ393215 DNF393215 DXB393215 EGX393215 EQT393215 FAP393215 FKL393215 FUH393215 GED393215 GNZ393215 GXV393215 HHR393215 HRN393215 IBJ393215 ILF393215 IVB393215 JEX393215 JOT393215 JYP393215 KIL393215 KSH393215 LCD393215 LLZ393215 LVV393215 MFR393215 MPN393215 MZJ393215 NJF393215 NTB393215 OCX393215 OMT393215 OWP393215 PGL393215 PQH393215 QAD393215 QJZ393215 QTV393215 RDR393215 RNN393215 RXJ393215 SHF393215 SRB393215 TAX393215 TKT393215 TUP393215 UEL393215 UOH393215 UYD393215 VHZ393215 VRV393215 WBR393215 WLN393215 WVJ393215 O458756 IX458751 ST458751 ACP458751 AML458751 AWH458751 BGD458751 BPZ458751 BZV458751 CJR458751 CTN458751 DDJ458751 DNF458751 DXB458751 EGX458751 EQT458751 FAP458751 FKL458751 FUH458751 GED458751 GNZ458751 GXV458751 HHR458751 HRN458751 IBJ458751 ILF458751 IVB458751 JEX458751 JOT458751 JYP458751 KIL458751 KSH458751 LCD458751 LLZ458751 LVV458751 MFR458751 MPN458751 MZJ458751 NJF458751 NTB458751 OCX458751 OMT458751 OWP458751 PGL458751 PQH458751 QAD458751 QJZ458751 QTV458751 RDR458751 RNN458751 RXJ458751 SHF458751 SRB458751 TAX458751 TKT458751 TUP458751 UEL458751 UOH458751 UYD458751 VHZ458751 VRV458751 WBR458751 WLN458751 WVJ458751 O524292 IX524287 ST524287 ACP524287 AML524287 AWH524287 BGD524287 BPZ524287 BZV524287 CJR524287 CTN524287 DDJ524287 DNF524287 DXB524287 EGX524287 EQT524287 FAP524287 FKL524287 FUH524287 GED524287 GNZ524287 GXV524287 HHR524287 HRN524287 IBJ524287 ILF524287 IVB524287 JEX524287 JOT524287 JYP524287 KIL524287 KSH524287 LCD524287 LLZ524287 LVV524287 MFR524287 MPN524287 MZJ524287 NJF524287 NTB524287 OCX524287 OMT524287 OWP524287 PGL524287 PQH524287 QAD524287 QJZ524287 QTV524287 RDR524287 RNN524287 RXJ524287 SHF524287 SRB524287 TAX524287 TKT524287 TUP524287 UEL524287 UOH524287 UYD524287 VHZ524287 VRV524287 WBR524287 WLN524287 WVJ524287 O589828 IX589823 ST589823 ACP589823 AML589823 AWH589823 BGD589823 BPZ589823 BZV589823 CJR589823 CTN589823 DDJ589823 DNF589823 DXB589823 EGX589823 EQT589823 FAP589823 FKL589823 FUH589823 GED589823 GNZ589823 GXV589823 HHR589823 HRN589823 IBJ589823 ILF589823 IVB589823 JEX589823 JOT589823 JYP589823 KIL589823 KSH589823 LCD589823 LLZ589823 LVV589823 MFR589823 MPN589823 MZJ589823 NJF589823 NTB589823 OCX589823 OMT589823 OWP589823 PGL589823 PQH589823 QAD589823 QJZ589823 QTV589823 RDR589823 RNN589823 RXJ589823 SHF589823 SRB589823 TAX589823 TKT589823 TUP589823 UEL589823 UOH589823 UYD589823 VHZ589823 VRV589823 WBR589823 WLN589823 WVJ589823 O655364 IX655359 ST655359 ACP655359 AML655359 AWH655359 BGD655359 BPZ655359 BZV655359 CJR655359 CTN655359 DDJ655359 DNF655359 DXB655359 EGX655359 EQT655359 FAP655359 FKL655359 FUH655359 GED655359 GNZ655359 GXV655359 HHR655359 HRN655359 IBJ655359 ILF655359 IVB655359 JEX655359 JOT655359 JYP655359 KIL655359 KSH655359 LCD655359 LLZ655359 LVV655359 MFR655359 MPN655359 MZJ655359 NJF655359 NTB655359 OCX655359 OMT655359 OWP655359 PGL655359 PQH655359 QAD655359 QJZ655359 QTV655359 RDR655359 RNN655359 RXJ655359 SHF655359 SRB655359 TAX655359 TKT655359 TUP655359 UEL655359 UOH655359 UYD655359 VHZ655359 VRV655359 WBR655359 WLN655359 WVJ655359 O720900 IX720895 ST720895 ACP720895 AML720895 AWH720895 BGD720895 BPZ720895 BZV720895 CJR720895 CTN720895 DDJ720895 DNF720895 DXB720895 EGX720895 EQT720895 FAP720895 FKL720895 FUH720895 GED720895 GNZ720895 GXV720895 HHR720895 HRN720895 IBJ720895 ILF720895 IVB720895 JEX720895 JOT720895 JYP720895 KIL720895 KSH720895 LCD720895 LLZ720895 LVV720895 MFR720895 MPN720895 MZJ720895 NJF720895 NTB720895 OCX720895 OMT720895 OWP720895 PGL720895 PQH720895 QAD720895 QJZ720895 QTV720895 RDR720895 RNN720895 RXJ720895 SHF720895 SRB720895 TAX720895 TKT720895 TUP720895 UEL720895 UOH720895 UYD720895 VHZ720895 VRV720895 WBR720895 WLN720895 WVJ720895 O786436 IX786431 ST786431 ACP786431 AML786431 AWH786431 BGD786431 BPZ786431 BZV786431 CJR786431 CTN786431 DDJ786431 DNF786431 DXB786431 EGX786431 EQT786431 FAP786431 FKL786431 FUH786431 GED786431 GNZ786431 GXV786431 HHR786431 HRN786431 IBJ786431 ILF786431 IVB786431 JEX786431 JOT786431 JYP786431 KIL786431 KSH786431 LCD786431 LLZ786431 LVV786431 MFR786431 MPN786431 MZJ786431 NJF786431 NTB786431 OCX786431 OMT786431 OWP786431 PGL786431 PQH786431 QAD786431 QJZ786431 QTV786431 RDR786431 RNN786431 RXJ786431 SHF786431 SRB786431 TAX786431 TKT786431 TUP786431 UEL786431 UOH786431 UYD786431 VHZ786431 VRV786431 WBR786431 WLN786431 WVJ786431 O851972 IX851967 ST851967 ACP851967 AML851967 AWH851967 BGD851967 BPZ851967 BZV851967 CJR851967 CTN851967 DDJ851967 DNF851967 DXB851967 EGX851967 EQT851967 FAP851967 FKL851967 FUH851967 GED851967 GNZ851967 GXV851967 HHR851967 HRN851967 IBJ851967 ILF851967 IVB851967 JEX851967 JOT851967 JYP851967 KIL851967 KSH851967 LCD851967 LLZ851967 LVV851967 MFR851967 MPN851967 MZJ851967 NJF851967 NTB851967 OCX851967 OMT851967 OWP851967 PGL851967 PQH851967 QAD851967 QJZ851967 QTV851967 RDR851967 RNN851967 RXJ851967 SHF851967 SRB851967 TAX851967 TKT851967 TUP851967 UEL851967 UOH851967 UYD851967 VHZ851967 VRV851967 WBR851967 WLN851967 WVJ851967 O917508 IX917503 ST917503 ACP917503 AML917503 AWH917503 BGD917503 BPZ917503 BZV917503 CJR917503 CTN917503 DDJ917503 DNF917503 DXB917503 EGX917503 EQT917503 FAP917503 FKL917503 FUH917503 GED917503 GNZ917503 GXV917503 HHR917503 HRN917503 IBJ917503 ILF917503 IVB917503 JEX917503 JOT917503 JYP917503 KIL917503 KSH917503 LCD917503 LLZ917503 LVV917503 MFR917503 MPN917503 MZJ917503 NJF917503 NTB917503 OCX917503 OMT917503 OWP917503 PGL917503 PQH917503 QAD917503 QJZ917503 QTV917503 RDR917503 RNN917503 RXJ917503 SHF917503 SRB917503 TAX917503 TKT917503 TUP917503 UEL917503 UOH917503 UYD917503 VHZ917503 VRV917503 WBR917503 WLN917503 WVJ917503 O983044 IX983039 ST983039 ACP983039 AML983039 AWH983039 BGD983039 BPZ983039 BZV983039 CJR983039 CTN983039 DDJ983039 DNF983039 DXB983039 EGX983039 EQT983039 FAP983039 FKL983039 FUH983039 GED983039 GNZ983039 GXV983039 HHR983039 HRN983039 IBJ983039 ILF983039 IVB983039 JEX983039 JOT983039 JYP983039 KIL983039 KSH983039 LCD983039 LLZ983039 LVV983039 MFR983039 MPN983039 MZJ983039 NJF983039 NTB983039 OCX983039 OMT983039 OWP983039 PGL983039 PQH983039 QAD983039 QJZ983039 QTV983039 RDR983039 RNN983039 RXJ983039 SHF983039 SRB983039 TAX983039 TKT983039 TUP983039 UEL983039 UOH983039 UYD983039 VHZ983039 VRV983039 WBR983039" xr:uid="{00000000-0002-0000-0000-000003000000}">
      <formula1>1</formula1>
      <formula2>31</formula2>
    </dataValidation>
    <dataValidation type="whole" allowBlank="1" showInputMessage="1" showErrorMessage="1" sqref="WVH983039 IO15:IO16 SK15:SK16 ACG15:ACG16 AMC15:AMC16 AVY15:AVY16 BFU15:BFU16 BPQ15:BPQ16 BZM15:BZM16 CJI15:CJI16 CTE15:CTE16 DDA15:DDA16 DMW15:DMW16 DWS15:DWS16 EGO15:EGO16 EQK15:EQK16 FAG15:FAG16 FKC15:FKC16 FTY15:FTY16 GDU15:GDU16 GNQ15:GNQ16 GXM15:GXM16 HHI15:HHI16 HRE15:HRE16 IBA15:IBA16 IKW15:IKW16 IUS15:IUS16 JEO15:JEO16 JOK15:JOK16 JYG15:JYG16 KIC15:KIC16 KRY15:KRY16 LBU15:LBU16 LLQ15:LLQ16 LVM15:LVM16 MFI15:MFI16 MPE15:MPE16 MZA15:MZA16 NIW15:NIW16 NSS15:NSS16 OCO15:OCO16 OMK15:OMK16 OWG15:OWG16 PGC15:PGC16 PPY15:PPY16 PZU15:PZU16 QJQ15:QJQ16 QTM15:QTM16 RDI15:RDI16 RNE15:RNE16 RXA15:RXA16 SGW15:SGW16 SQS15:SQS16 TAO15:TAO16 TKK15:TKK16 TUG15:TUG16 UEC15:UEC16 UNY15:UNY16 UXU15:UXU16 VHQ15:VHQ16 VRM15:VRM16 WBI15:WBI16 WLE15:WLE16 WVA15:WVA16 F65540 IO65535 SK65535 ACG65535 AMC65535 AVY65535 BFU65535 BPQ65535 BZM65535 CJI65535 CTE65535 DDA65535 DMW65535 DWS65535 EGO65535 EQK65535 FAG65535 FKC65535 FTY65535 GDU65535 GNQ65535 GXM65535 HHI65535 HRE65535 IBA65535 IKW65535 IUS65535 JEO65535 JOK65535 JYG65535 KIC65535 KRY65535 LBU65535 LLQ65535 LVM65535 MFI65535 MPE65535 MZA65535 NIW65535 NSS65535 OCO65535 OMK65535 OWG65535 PGC65535 PPY65535 PZU65535 QJQ65535 QTM65535 RDI65535 RNE65535 RXA65535 SGW65535 SQS65535 TAO65535 TKK65535 TUG65535 UEC65535 UNY65535 UXU65535 VHQ65535 VRM65535 WBI65535 WLE65535 WVA65535 F131076 IO131071 SK131071 ACG131071 AMC131071 AVY131071 BFU131071 BPQ131071 BZM131071 CJI131071 CTE131071 DDA131071 DMW131071 DWS131071 EGO131071 EQK131071 FAG131071 FKC131071 FTY131071 GDU131071 GNQ131071 GXM131071 HHI131071 HRE131071 IBA131071 IKW131071 IUS131071 JEO131071 JOK131071 JYG131071 KIC131071 KRY131071 LBU131071 LLQ131071 LVM131071 MFI131071 MPE131071 MZA131071 NIW131071 NSS131071 OCO131071 OMK131071 OWG131071 PGC131071 PPY131071 PZU131071 QJQ131071 QTM131071 RDI131071 RNE131071 RXA131071 SGW131071 SQS131071 TAO131071 TKK131071 TUG131071 UEC131071 UNY131071 UXU131071 VHQ131071 VRM131071 WBI131071 WLE131071 WVA131071 F196612 IO196607 SK196607 ACG196607 AMC196607 AVY196607 BFU196607 BPQ196607 BZM196607 CJI196607 CTE196607 DDA196607 DMW196607 DWS196607 EGO196607 EQK196607 FAG196607 FKC196607 FTY196607 GDU196607 GNQ196607 GXM196607 HHI196607 HRE196607 IBA196607 IKW196607 IUS196607 JEO196607 JOK196607 JYG196607 KIC196607 KRY196607 LBU196607 LLQ196607 LVM196607 MFI196607 MPE196607 MZA196607 NIW196607 NSS196607 OCO196607 OMK196607 OWG196607 PGC196607 PPY196607 PZU196607 QJQ196607 QTM196607 RDI196607 RNE196607 RXA196607 SGW196607 SQS196607 TAO196607 TKK196607 TUG196607 UEC196607 UNY196607 UXU196607 VHQ196607 VRM196607 WBI196607 WLE196607 WVA196607 F262148 IO262143 SK262143 ACG262143 AMC262143 AVY262143 BFU262143 BPQ262143 BZM262143 CJI262143 CTE262143 DDA262143 DMW262143 DWS262143 EGO262143 EQK262143 FAG262143 FKC262143 FTY262143 GDU262143 GNQ262143 GXM262143 HHI262143 HRE262143 IBA262143 IKW262143 IUS262143 JEO262143 JOK262143 JYG262143 KIC262143 KRY262143 LBU262143 LLQ262143 LVM262143 MFI262143 MPE262143 MZA262143 NIW262143 NSS262143 OCO262143 OMK262143 OWG262143 PGC262143 PPY262143 PZU262143 QJQ262143 QTM262143 RDI262143 RNE262143 RXA262143 SGW262143 SQS262143 TAO262143 TKK262143 TUG262143 UEC262143 UNY262143 UXU262143 VHQ262143 VRM262143 WBI262143 WLE262143 WVA262143 F327684 IO327679 SK327679 ACG327679 AMC327679 AVY327679 BFU327679 BPQ327679 BZM327679 CJI327679 CTE327679 DDA327679 DMW327679 DWS327679 EGO327679 EQK327679 FAG327679 FKC327679 FTY327679 GDU327679 GNQ327679 GXM327679 HHI327679 HRE327679 IBA327679 IKW327679 IUS327679 JEO327679 JOK327679 JYG327679 KIC327679 KRY327679 LBU327679 LLQ327679 LVM327679 MFI327679 MPE327679 MZA327679 NIW327679 NSS327679 OCO327679 OMK327679 OWG327679 PGC327679 PPY327679 PZU327679 QJQ327679 QTM327679 RDI327679 RNE327679 RXA327679 SGW327679 SQS327679 TAO327679 TKK327679 TUG327679 UEC327679 UNY327679 UXU327679 VHQ327679 VRM327679 WBI327679 WLE327679 WVA327679 F393220 IO393215 SK393215 ACG393215 AMC393215 AVY393215 BFU393215 BPQ393215 BZM393215 CJI393215 CTE393215 DDA393215 DMW393215 DWS393215 EGO393215 EQK393215 FAG393215 FKC393215 FTY393215 GDU393215 GNQ393215 GXM393215 HHI393215 HRE393215 IBA393215 IKW393215 IUS393215 JEO393215 JOK393215 JYG393215 KIC393215 KRY393215 LBU393215 LLQ393215 LVM393215 MFI393215 MPE393215 MZA393215 NIW393215 NSS393215 OCO393215 OMK393215 OWG393215 PGC393215 PPY393215 PZU393215 QJQ393215 QTM393215 RDI393215 RNE393215 RXA393215 SGW393215 SQS393215 TAO393215 TKK393215 TUG393215 UEC393215 UNY393215 UXU393215 VHQ393215 VRM393215 WBI393215 WLE393215 WVA393215 F458756 IO458751 SK458751 ACG458751 AMC458751 AVY458751 BFU458751 BPQ458751 BZM458751 CJI458751 CTE458751 DDA458751 DMW458751 DWS458751 EGO458751 EQK458751 FAG458751 FKC458751 FTY458751 GDU458751 GNQ458751 GXM458751 HHI458751 HRE458751 IBA458751 IKW458751 IUS458751 JEO458751 JOK458751 JYG458751 KIC458751 KRY458751 LBU458751 LLQ458751 LVM458751 MFI458751 MPE458751 MZA458751 NIW458751 NSS458751 OCO458751 OMK458751 OWG458751 PGC458751 PPY458751 PZU458751 QJQ458751 QTM458751 RDI458751 RNE458751 RXA458751 SGW458751 SQS458751 TAO458751 TKK458751 TUG458751 UEC458751 UNY458751 UXU458751 VHQ458751 VRM458751 WBI458751 WLE458751 WVA458751 F524292 IO524287 SK524287 ACG524287 AMC524287 AVY524287 BFU524287 BPQ524287 BZM524287 CJI524287 CTE524287 DDA524287 DMW524287 DWS524287 EGO524287 EQK524287 FAG524287 FKC524287 FTY524287 GDU524287 GNQ524287 GXM524287 HHI524287 HRE524287 IBA524287 IKW524287 IUS524287 JEO524287 JOK524287 JYG524287 KIC524287 KRY524287 LBU524287 LLQ524287 LVM524287 MFI524287 MPE524287 MZA524287 NIW524287 NSS524287 OCO524287 OMK524287 OWG524287 PGC524287 PPY524287 PZU524287 QJQ524287 QTM524287 RDI524287 RNE524287 RXA524287 SGW524287 SQS524287 TAO524287 TKK524287 TUG524287 UEC524287 UNY524287 UXU524287 VHQ524287 VRM524287 WBI524287 WLE524287 WVA524287 F589828 IO589823 SK589823 ACG589823 AMC589823 AVY589823 BFU589823 BPQ589823 BZM589823 CJI589823 CTE589823 DDA589823 DMW589823 DWS589823 EGO589823 EQK589823 FAG589823 FKC589823 FTY589823 GDU589823 GNQ589823 GXM589823 HHI589823 HRE589823 IBA589823 IKW589823 IUS589823 JEO589823 JOK589823 JYG589823 KIC589823 KRY589823 LBU589823 LLQ589823 LVM589823 MFI589823 MPE589823 MZA589823 NIW589823 NSS589823 OCO589823 OMK589823 OWG589823 PGC589823 PPY589823 PZU589823 QJQ589823 QTM589823 RDI589823 RNE589823 RXA589823 SGW589823 SQS589823 TAO589823 TKK589823 TUG589823 UEC589823 UNY589823 UXU589823 VHQ589823 VRM589823 WBI589823 WLE589823 WVA589823 F655364 IO655359 SK655359 ACG655359 AMC655359 AVY655359 BFU655359 BPQ655359 BZM655359 CJI655359 CTE655359 DDA655359 DMW655359 DWS655359 EGO655359 EQK655359 FAG655359 FKC655359 FTY655359 GDU655359 GNQ655359 GXM655359 HHI655359 HRE655359 IBA655359 IKW655359 IUS655359 JEO655359 JOK655359 JYG655359 KIC655359 KRY655359 LBU655359 LLQ655359 LVM655359 MFI655359 MPE655359 MZA655359 NIW655359 NSS655359 OCO655359 OMK655359 OWG655359 PGC655359 PPY655359 PZU655359 QJQ655359 QTM655359 RDI655359 RNE655359 RXA655359 SGW655359 SQS655359 TAO655359 TKK655359 TUG655359 UEC655359 UNY655359 UXU655359 VHQ655359 VRM655359 WBI655359 WLE655359 WVA655359 F720900 IO720895 SK720895 ACG720895 AMC720895 AVY720895 BFU720895 BPQ720895 BZM720895 CJI720895 CTE720895 DDA720895 DMW720895 DWS720895 EGO720895 EQK720895 FAG720895 FKC720895 FTY720895 GDU720895 GNQ720895 GXM720895 HHI720895 HRE720895 IBA720895 IKW720895 IUS720895 JEO720895 JOK720895 JYG720895 KIC720895 KRY720895 LBU720895 LLQ720895 LVM720895 MFI720895 MPE720895 MZA720895 NIW720895 NSS720895 OCO720895 OMK720895 OWG720895 PGC720895 PPY720895 PZU720895 QJQ720895 QTM720895 RDI720895 RNE720895 RXA720895 SGW720895 SQS720895 TAO720895 TKK720895 TUG720895 UEC720895 UNY720895 UXU720895 VHQ720895 VRM720895 WBI720895 WLE720895 WVA720895 F786436 IO786431 SK786431 ACG786431 AMC786431 AVY786431 BFU786431 BPQ786431 BZM786431 CJI786431 CTE786431 DDA786431 DMW786431 DWS786431 EGO786431 EQK786431 FAG786431 FKC786431 FTY786431 GDU786431 GNQ786431 GXM786431 HHI786431 HRE786431 IBA786431 IKW786431 IUS786431 JEO786431 JOK786431 JYG786431 KIC786431 KRY786431 LBU786431 LLQ786431 LVM786431 MFI786431 MPE786431 MZA786431 NIW786431 NSS786431 OCO786431 OMK786431 OWG786431 PGC786431 PPY786431 PZU786431 QJQ786431 QTM786431 RDI786431 RNE786431 RXA786431 SGW786431 SQS786431 TAO786431 TKK786431 TUG786431 UEC786431 UNY786431 UXU786431 VHQ786431 VRM786431 WBI786431 WLE786431 WVA786431 F851972 IO851967 SK851967 ACG851967 AMC851967 AVY851967 BFU851967 BPQ851967 BZM851967 CJI851967 CTE851967 DDA851967 DMW851967 DWS851967 EGO851967 EQK851967 FAG851967 FKC851967 FTY851967 GDU851967 GNQ851967 GXM851967 HHI851967 HRE851967 IBA851967 IKW851967 IUS851967 JEO851967 JOK851967 JYG851967 KIC851967 KRY851967 LBU851967 LLQ851967 LVM851967 MFI851967 MPE851967 MZA851967 NIW851967 NSS851967 OCO851967 OMK851967 OWG851967 PGC851967 PPY851967 PZU851967 QJQ851967 QTM851967 RDI851967 RNE851967 RXA851967 SGW851967 SQS851967 TAO851967 TKK851967 TUG851967 UEC851967 UNY851967 UXU851967 VHQ851967 VRM851967 WBI851967 WLE851967 WVA851967 F917508 IO917503 SK917503 ACG917503 AMC917503 AVY917503 BFU917503 BPQ917503 BZM917503 CJI917503 CTE917503 DDA917503 DMW917503 DWS917503 EGO917503 EQK917503 FAG917503 FKC917503 FTY917503 GDU917503 GNQ917503 GXM917503 HHI917503 HRE917503 IBA917503 IKW917503 IUS917503 JEO917503 JOK917503 JYG917503 KIC917503 KRY917503 LBU917503 LLQ917503 LVM917503 MFI917503 MPE917503 MZA917503 NIW917503 NSS917503 OCO917503 OMK917503 OWG917503 PGC917503 PPY917503 PZU917503 QJQ917503 QTM917503 RDI917503 RNE917503 RXA917503 SGW917503 SQS917503 TAO917503 TKK917503 TUG917503 UEC917503 UNY917503 UXU917503 VHQ917503 VRM917503 WBI917503 WLE917503 WVA917503 F983044 IO983039 SK983039 ACG983039 AMC983039 AVY983039 BFU983039 BPQ983039 BZM983039 CJI983039 CTE983039 DDA983039 DMW983039 DWS983039 EGO983039 EQK983039 FAG983039 FKC983039 FTY983039 GDU983039 GNQ983039 GXM983039 HHI983039 HRE983039 IBA983039 IKW983039 IUS983039 JEO983039 JOK983039 JYG983039 KIC983039 KRY983039 LBU983039 LLQ983039 LVM983039 MFI983039 MPE983039 MZA983039 NIW983039 NSS983039 OCO983039 OMK983039 OWG983039 PGC983039 PPY983039 PZU983039 QJQ983039 QTM983039 RDI983039 RNE983039 RXA983039 SGW983039 SQS983039 TAO983039 TKK983039 TUG983039 UEC983039 UNY983039 UXU983039 VHQ983039 VRM983039 WBI983039 WLE983039 WVA983039 WLL983039 IV15:IV16 SR15:SR16 ACN15:ACN16 AMJ15:AMJ16 AWF15:AWF16 BGB15:BGB16 BPX15:BPX16 BZT15:BZT16 CJP15:CJP16 CTL15:CTL16 DDH15:DDH16 DND15:DND16 DWZ15:DWZ16 EGV15:EGV16 EQR15:EQR16 FAN15:FAN16 FKJ15:FKJ16 FUF15:FUF16 GEB15:GEB16 GNX15:GNX16 GXT15:GXT16 HHP15:HHP16 HRL15:HRL16 IBH15:IBH16 ILD15:ILD16 IUZ15:IUZ16 JEV15:JEV16 JOR15:JOR16 JYN15:JYN16 KIJ15:KIJ16 KSF15:KSF16 LCB15:LCB16 LLX15:LLX16 LVT15:LVT16 MFP15:MFP16 MPL15:MPL16 MZH15:MZH16 NJD15:NJD16 NSZ15:NSZ16 OCV15:OCV16 OMR15:OMR16 OWN15:OWN16 PGJ15:PGJ16 PQF15:PQF16 QAB15:QAB16 QJX15:QJX16 QTT15:QTT16 RDP15:RDP16 RNL15:RNL16 RXH15:RXH16 SHD15:SHD16 SQZ15:SQZ16 TAV15:TAV16 TKR15:TKR16 TUN15:TUN16 UEJ15:UEJ16 UOF15:UOF16 UYB15:UYB16 VHX15:VHX16 VRT15:VRT16 WBP15:WBP16 WLL15:WLL16 WVH15:WVH16 M65540 IV65535 SR65535 ACN65535 AMJ65535 AWF65535 BGB65535 BPX65535 BZT65535 CJP65535 CTL65535 DDH65535 DND65535 DWZ65535 EGV65535 EQR65535 FAN65535 FKJ65535 FUF65535 GEB65535 GNX65535 GXT65535 HHP65535 HRL65535 IBH65535 ILD65535 IUZ65535 JEV65535 JOR65535 JYN65535 KIJ65535 KSF65535 LCB65535 LLX65535 LVT65535 MFP65535 MPL65535 MZH65535 NJD65535 NSZ65535 OCV65535 OMR65535 OWN65535 PGJ65535 PQF65535 QAB65535 QJX65535 QTT65535 RDP65535 RNL65535 RXH65535 SHD65535 SQZ65535 TAV65535 TKR65535 TUN65535 UEJ65535 UOF65535 UYB65535 VHX65535 VRT65535 WBP65535 WLL65535 WVH65535 M131076 IV131071 SR131071 ACN131071 AMJ131071 AWF131071 BGB131071 BPX131071 BZT131071 CJP131071 CTL131071 DDH131071 DND131071 DWZ131071 EGV131071 EQR131071 FAN131071 FKJ131071 FUF131071 GEB131071 GNX131071 GXT131071 HHP131071 HRL131071 IBH131071 ILD131071 IUZ131071 JEV131071 JOR131071 JYN131071 KIJ131071 KSF131071 LCB131071 LLX131071 LVT131071 MFP131071 MPL131071 MZH131071 NJD131071 NSZ131071 OCV131071 OMR131071 OWN131071 PGJ131071 PQF131071 QAB131071 QJX131071 QTT131071 RDP131071 RNL131071 RXH131071 SHD131071 SQZ131071 TAV131071 TKR131071 TUN131071 UEJ131071 UOF131071 UYB131071 VHX131071 VRT131071 WBP131071 WLL131071 WVH131071 M196612 IV196607 SR196607 ACN196607 AMJ196607 AWF196607 BGB196607 BPX196607 BZT196607 CJP196607 CTL196607 DDH196607 DND196607 DWZ196607 EGV196607 EQR196607 FAN196607 FKJ196607 FUF196607 GEB196607 GNX196607 GXT196607 HHP196607 HRL196607 IBH196607 ILD196607 IUZ196607 JEV196607 JOR196607 JYN196607 KIJ196607 KSF196607 LCB196607 LLX196607 LVT196607 MFP196607 MPL196607 MZH196607 NJD196607 NSZ196607 OCV196607 OMR196607 OWN196607 PGJ196607 PQF196607 QAB196607 QJX196607 QTT196607 RDP196607 RNL196607 RXH196607 SHD196607 SQZ196607 TAV196607 TKR196607 TUN196607 UEJ196607 UOF196607 UYB196607 VHX196607 VRT196607 WBP196607 WLL196607 WVH196607 M262148 IV262143 SR262143 ACN262143 AMJ262143 AWF262143 BGB262143 BPX262143 BZT262143 CJP262143 CTL262143 DDH262143 DND262143 DWZ262143 EGV262143 EQR262143 FAN262143 FKJ262143 FUF262143 GEB262143 GNX262143 GXT262143 HHP262143 HRL262143 IBH262143 ILD262143 IUZ262143 JEV262143 JOR262143 JYN262143 KIJ262143 KSF262143 LCB262143 LLX262143 LVT262143 MFP262143 MPL262143 MZH262143 NJD262143 NSZ262143 OCV262143 OMR262143 OWN262143 PGJ262143 PQF262143 QAB262143 QJX262143 QTT262143 RDP262143 RNL262143 RXH262143 SHD262143 SQZ262143 TAV262143 TKR262143 TUN262143 UEJ262143 UOF262143 UYB262143 VHX262143 VRT262143 WBP262143 WLL262143 WVH262143 M327684 IV327679 SR327679 ACN327679 AMJ327679 AWF327679 BGB327679 BPX327679 BZT327679 CJP327679 CTL327679 DDH327679 DND327679 DWZ327679 EGV327679 EQR327679 FAN327679 FKJ327679 FUF327679 GEB327679 GNX327679 GXT327679 HHP327679 HRL327679 IBH327679 ILD327679 IUZ327679 JEV327679 JOR327679 JYN327679 KIJ327679 KSF327679 LCB327679 LLX327679 LVT327679 MFP327679 MPL327679 MZH327679 NJD327679 NSZ327679 OCV327679 OMR327679 OWN327679 PGJ327679 PQF327679 QAB327679 QJX327679 QTT327679 RDP327679 RNL327679 RXH327679 SHD327679 SQZ327679 TAV327679 TKR327679 TUN327679 UEJ327679 UOF327679 UYB327679 VHX327679 VRT327679 WBP327679 WLL327679 WVH327679 M393220 IV393215 SR393215 ACN393215 AMJ393215 AWF393215 BGB393215 BPX393215 BZT393215 CJP393215 CTL393215 DDH393215 DND393215 DWZ393215 EGV393215 EQR393215 FAN393215 FKJ393215 FUF393215 GEB393215 GNX393215 GXT393215 HHP393215 HRL393215 IBH393215 ILD393215 IUZ393215 JEV393215 JOR393215 JYN393215 KIJ393215 KSF393215 LCB393215 LLX393215 LVT393215 MFP393215 MPL393215 MZH393215 NJD393215 NSZ393215 OCV393215 OMR393215 OWN393215 PGJ393215 PQF393215 QAB393215 QJX393215 QTT393215 RDP393215 RNL393215 RXH393215 SHD393215 SQZ393215 TAV393215 TKR393215 TUN393215 UEJ393215 UOF393215 UYB393215 VHX393215 VRT393215 WBP393215 WLL393215 WVH393215 M458756 IV458751 SR458751 ACN458751 AMJ458751 AWF458751 BGB458751 BPX458751 BZT458751 CJP458751 CTL458751 DDH458751 DND458751 DWZ458751 EGV458751 EQR458751 FAN458751 FKJ458751 FUF458751 GEB458751 GNX458751 GXT458751 HHP458751 HRL458751 IBH458751 ILD458751 IUZ458751 JEV458751 JOR458751 JYN458751 KIJ458751 KSF458751 LCB458751 LLX458751 LVT458751 MFP458751 MPL458751 MZH458751 NJD458751 NSZ458751 OCV458751 OMR458751 OWN458751 PGJ458751 PQF458751 QAB458751 QJX458751 QTT458751 RDP458751 RNL458751 RXH458751 SHD458751 SQZ458751 TAV458751 TKR458751 TUN458751 UEJ458751 UOF458751 UYB458751 VHX458751 VRT458751 WBP458751 WLL458751 WVH458751 M524292 IV524287 SR524287 ACN524287 AMJ524287 AWF524287 BGB524287 BPX524287 BZT524287 CJP524287 CTL524287 DDH524287 DND524287 DWZ524287 EGV524287 EQR524287 FAN524287 FKJ524287 FUF524287 GEB524287 GNX524287 GXT524287 HHP524287 HRL524287 IBH524287 ILD524287 IUZ524287 JEV524287 JOR524287 JYN524287 KIJ524287 KSF524287 LCB524287 LLX524287 LVT524287 MFP524287 MPL524287 MZH524287 NJD524287 NSZ524287 OCV524287 OMR524287 OWN524287 PGJ524287 PQF524287 QAB524287 QJX524287 QTT524287 RDP524287 RNL524287 RXH524287 SHD524287 SQZ524287 TAV524287 TKR524287 TUN524287 UEJ524287 UOF524287 UYB524287 VHX524287 VRT524287 WBP524287 WLL524287 WVH524287 M589828 IV589823 SR589823 ACN589823 AMJ589823 AWF589823 BGB589823 BPX589823 BZT589823 CJP589823 CTL589823 DDH589823 DND589823 DWZ589823 EGV589823 EQR589823 FAN589823 FKJ589823 FUF589823 GEB589823 GNX589823 GXT589823 HHP589823 HRL589823 IBH589823 ILD589823 IUZ589823 JEV589823 JOR589823 JYN589823 KIJ589823 KSF589823 LCB589823 LLX589823 LVT589823 MFP589823 MPL589823 MZH589823 NJD589823 NSZ589823 OCV589823 OMR589823 OWN589823 PGJ589823 PQF589823 QAB589823 QJX589823 QTT589823 RDP589823 RNL589823 RXH589823 SHD589823 SQZ589823 TAV589823 TKR589823 TUN589823 UEJ589823 UOF589823 UYB589823 VHX589823 VRT589823 WBP589823 WLL589823 WVH589823 M655364 IV655359 SR655359 ACN655359 AMJ655359 AWF655359 BGB655359 BPX655359 BZT655359 CJP655359 CTL655359 DDH655359 DND655359 DWZ655359 EGV655359 EQR655359 FAN655359 FKJ655359 FUF655359 GEB655359 GNX655359 GXT655359 HHP655359 HRL655359 IBH655359 ILD655359 IUZ655359 JEV655359 JOR655359 JYN655359 KIJ655359 KSF655359 LCB655359 LLX655359 LVT655359 MFP655359 MPL655359 MZH655359 NJD655359 NSZ655359 OCV655359 OMR655359 OWN655359 PGJ655359 PQF655359 QAB655359 QJX655359 QTT655359 RDP655359 RNL655359 RXH655359 SHD655359 SQZ655359 TAV655359 TKR655359 TUN655359 UEJ655359 UOF655359 UYB655359 VHX655359 VRT655359 WBP655359 WLL655359 WVH655359 M720900 IV720895 SR720895 ACN720895 AMJ720895 AWF720895 BGB720895 BPX720895 BZT720895 CJP720895 CTL720895 DDH720895 DND720895 DWZ720895 EGV720895 EQR720895 FAN720895 FKJ720895 FUF720895 GEB720895 GNX720895 GXT720895 HHP720895 HRL720895 IBH720895 ILD720895 IUZ720895 JEV720895 JOR720895 JYN720895 KIJ720895 KSF720895 LCB720895 LLX720895 LVT720895 MFP720895 MPL720895 MZH720895 NJD720895 NSZ720895 OCV720895 OMR720895 OWN720895 PGJ720895 PQF720895 QAB720895 QJX720895 QTT720895 RDP720895 RNL720895 RXH720895 SHD720895 SQZ720895 TAV720895 TKR720895 TUN720895 UEJ720895 UOF720895 UYB720895 VHX720895 VRT720895 WBP720895 WLL720895 WVH720895 M786436 IV786431 SR786431 ACN786431 AMJ786431 AWF786431 BGB786431 BPX786431 BZT786431 CJP786431 CTL786431 DDH786431 DND786431 DWZ786431 EGV786431 EQR786431 FAN786431 FKJ786431 FUF786431 GEB786431 GNX786431 GXT786431 HHP786431 HRL786431 IBH786431 ILD786431 IUZ786431 JEV786431 JOR786431 JYN786431 KIJ786431 KSF786431 LCB786431 LLX786431 LVT786431 MFP786431 MPL786431 MZH786431 NJD786431 NSZ786431 OCV786431 OMR786431 OWN786431 PGJ786431 PQF786431 QAB786431 QJX786431 QTT786431 RDP786431 RNL786431 RXH786431 SHD786431 SQZ786431 TAV786431 TKR786431 TUN786431 UEJ786431 UOF786431 UYB786431 VHX786431 VRT786431 WBP786431 WLL786431 WVH786431 M851972 IV851967 SR851967 ACN851967 AMJ851967 AWF851967 BGB851967 BPX851967 BZT851967 CJP851967 CTL851967 DDH851967 DND851967 DWZ851967 EGV851967 EQR851967 FAN851967 FKJ851967 FUF851967 GEB851967 GNX851967 GXT851967 HHP851967 HRL851967 IBH851967 ILD851967 IUZ851967 JEV851967 JOR851967 JYN851967 KIJ851967 KSF851967 LCB851967 LLX851967 LVT851967 MFP851967 MPL851967 MZH851967 NJD851967 NSZ851967 OCV851967 OMR851967 OWN851967 PGJ851967 PQF851967 QAB851967 QJX851967 QTT851967 RDP851967 RNL851967 RXH851967 SHD851967 SQZ851967 TAV851967 TKR851967 TUN851967 UEJ851967 UOF851967 UYB851967 VHX851967 VRT851967 WBP851967 WLL851967 WVH851967 M917508 IV917503 SR917503 ACN917503 AMJ917503 AWF917503 BGB917503 BPX917503 BZT917503 CJP917503 CTL917503 DDH917503 DND917503 DWZ917503 EGV917503 EQR917503 FAN917503 FKJ917503 FUF917503 GEB917503 GNX917503 GXT917503 HHP917503 HRL917503 IBH917503 ILD917503 IUZ917503 JEV917503 JOR917503 JYN917503 KIJ917503 KSF917503 LCB917503 LLX917503 LVT917503 MFP917503 MPL917503 MZH917503 NJD917503 NSZ917503 OCV917503 OMR917503 OWN917503 PGJ917503 PQF917503 QAB917503 QJX917503 QTT917503 RDP917503 RNL917503 RXH917503 SHD917503 SQZ917503 TAV917503 TKR917503 TUN917503 UEJ917503 UOF917503 UYB917503 VHX917503 VRT917503 WBP917503 WLL917503 WVH917503 M983044 IV983039 SR983039 ACN983039 AMJ983039 AWF983039 BGB983039 BPX983039 BZT983039 CJP983039 CTL983039 DDH983039 DND983039 DWZ983039 EGV983039 EQR983039 FAN983039 FKJ983039 FUF983039 GEB983039 GNX983039 GXT983039 HHP983039 HRL983039 IBH983039 ILD983039 IUZ983039 JEV983039 JOR983039 JYN983039 KIJ983039 KSF983039 LCB983039 LLX983039 LVT983039 MFP983039 MPL983039 MZH983039 NJD983039 NSZ983039 OCV983039 OMR983039 OWN983039 PGJ983039 PQF983039 QAB983039 QJX983039 QTT983039 RDP983039 RNL983039 RXH983039 SHD983039 SQZ983039 TAV983039 TKR983039 TUN983039 UEJ983039 UOF983039 UYB983039 VHX983039 VRT983039 WBP983039" xr:uid="{00000000-0002-0000-0000-000004000000}">
      <formula1>1</formula1>
      <formula2>12</formula2>
    </dataValidation>
    <dataValidation type="whole" operator="greaterThanOrEqual" allowBlank="1" showInputMessage="1" showErrorMessage="1" sqref="F65550:H65550 IO65545:IQ65545 SK65545:SM65545 ACG65545:ACI65545 AMC65545:AME65545 AVY65545:AWA65545 BFU65545:BFW65545 BPQ65545:BPS65545 BZM65545:BZO65545 CJI65545:CJK65545 CTE65545:CTG65545 DDA65545:DDC65545 DMW65545:DMY65545 DWS65545:DWU65545 EGO65545:EGQ65545 EQK65545:EQM65545 FAG65545:FAI65545 FKC65545:FKE65545 FTY65545:FUA65545 GDU65545:GDW65545 GNQ65545:GNS65545 GXM65545:GXO65545 HHI65545:HHK65545 HRE65545:HRG65545 IBA65545:IBC65545 IKW65545:IKY65545 IUS65545:IUU65545 JEO65545:JEQ65545 JOK65545:JOM65545 JYG65545:JYI65545 KIC65545:KIE65545 KRY65545:KSA65545 LBU65545:LBW65545 LLQ65545:LLS65545 LVM65545:LVO65545 MFI65545:MFK65545 MPE65545:MPG65545 MZA65545:MZC65545 NIW65545:NIY65545 NSS65545:NSU65545 OCO65545:OCQ65545 OMK65545:OMM65545 OWG65545:OWI65545 PGC65545:PGE65545 PPY65545:PQA65545 PZU65545:PZW65545 QJQ65545:QJS65545 QTM65545:QTO65545 RDI65545:RDK65545 RNE65545:RNG65545 RXA65545:RXC65545 SGW65545:SGY65545 SQS65545:SQU65545 TAO65545:TAQ65545 TKK65545:TKM65545 TUG65545:TUI65545 UEC65545:UEE65545 UNY65545:UOA65545 UXU65545:UXW65545 VHQ65545:VHS65545 VRM65545:VRO65545 WBI65545:WBK65545 WLE65545:WLG65545 WVA65545:WVC65545 F131086:H131086 IO131081:IQ131081 SK131081:SM131081 ACG131081:ACI131081 AMC131081:AME131081 AVY131081:AWA131081 BFU131081:BFW131081 BPQ131081:BPS131081 BZM131081:BZO131081 CJI131081:CJK131081 CTE131081:CTG131081 DDA131081:DDC131081 DMW131081:DMY131081 DWS131081:DWU131081 EGO131081:EGQ131081 EQK131081:EQM131081 FAG131081:FAI131081 FKC131081:FKE131081 FTY131081:FUA131081 GDU131081:GDW131081 GNQ131081:GNS131081 GXM131081:GXO131081 HHI131081:HHK131081 HRE131081:HRG131081 IBA131081:IBC131081 IKW131081:IKY131081 IUS131081:IUU131081 JEO131081:JEQ131081 JOK131081:JOM131081 JYG131081:JYI131081 KIC131081:KIE131081 KRY131081:KSA131081 LBU131081:LBW131081 LLQ131081:LLS131081 LVM131081:LVO131081 MFI131081:MFK131081 MPE131081:MPG131081 MZA131081:MZC131081 NIW131081:NIY131081 NSS131081:NSU131081 OCO131081:OCQ131081 OMK131081:OMM131081 OWG131081:OWI131081 PGC131081:PGE131081 PPY131081:PQA131081 PZU131081:PZW131081 QJQ131081:QJS131081 QTM131081:QTO131081 RDI131081:RDK131081 RNE131081:RNG131081 RXA131081:RXC131081 SGW131081:SGY131081 SQS131081:SQU131081 TAO131081:TAQ131081 TKK131081:TKM131081 TUG131081:TUI131081 UEC131081:UEE131081 UNY131081:UOA131081 UXU131081:UXW131081 VHQ131081:VHS131081 VRM131081:VRO131081 WBI131081:WBK131081 WLE131081:WLG131081 WVA131081:WVC131081 F196622:H196622 IO196617:IQ196617 SK196617:SM196617 ACG196617:ACI196617 AMC196617:AME196617 AVY196617:AWA196617 BFU196617:BFW196617 BPQ196617:BPS196617 BZM196617:BZO196617 CJI196617:CJK196617 CTE196617:CTG196617 DDA196617:DDC196617 DMW196617:DMY196617 DWS196617:DWU196617 EGO196617:EGQ196617 EQK196617:EQM196617 FAG196617:FAI196617 FKC196617:FKE196617 FTY196617:FUA196617 GDU196617:GDW196617 GNQ196617:GNS196617 GXM196617:GXO196617 HHI196617:HHK196617 HRE196617:HRG196617 IBA196617:IBC196617 IKW196617:IKY196617 IUS196617:IUU196617 JEO196617:JEQ196617 JOK196617:JOM196617 JYG196617:JYI196617 KIC196617:KIE196617 KRY196617:KSA196617 LBU196617:LBW196617 LLQ196617:LLS196617 LVM196617:LVO196617 MFI196617:MFK196617 MPE196617:MPG196617 MZA196617:MZC196617 NIW196617:NIY196617 NSS196617:NSU196617 OCO196617:OCQ196617 OMK196617:OMM196617 OWG196617:OWI196617 PGC196617:PGE196617 PPY196617:PQA196617 PZU196617:PZW196617 QJQ196617:QJS196617 QTM196617:QTO196617 RDI196617:RDK196617 RNE196617:RNG196617 RXA196617:RXC196617 SGW196617:SGY196617 SQS196617:SQU196617 TAO196617:TAQ196617 TKK196617:TKM196617 TUG196617:TUI196617 UEC196617:UEE196617 UNY196617:UOA196617 UXU196617:UXW196617 VHQ196617:VHS196617 VRM196617:VRO196617 WBI196617:WBK196617 WLE196617:WLG196617 WVA196617:WVC196617 F262158:H262158 IO262153:IQ262153 SK262153:SM262153 ACG262153:ACI262153 AMC262153:AME262153 AVY262153:AWA262153 BFU262153:BFW262153 BPQ262153:BPS262153 BZM262153:BZO262153 CJI262153:CJK262153 CTE262153:CTG262153 DDA262153:DDC262153 DMW262153:DMY262153 DWS262153:DWU262153 EGO262153:EGQ262153 EQK262153:EQM262153 FAG262153:FAI262153 FKC262153:FKE262153 FTY262153:FUA262153 GDU262153:GDW262153 GNQ262153:GNS262153 GXM262153:GXO262153 HHI262153:HHK262153 HRE262153:HRG262153 IBA262153:IBC262153 IKW262153:IKY262153 IUS262153:IUU262153 JEO262153:JEQ262153 JOK262153:JOM262153 JYG262153:JYI262153 KIC262153:KIE262153 KRY262153:KSA262153 LBU262153:LBW262153 LLQ262153:LLS262153 LVM262153:LVO262153 MFI262153:MFK262153 MPE262153:MPG262153 MZA262153:MZC262153 NIW262153:NIY262153 NSS262153:NSU262153 OCO262153:OCQ262153 OMK262153:OMM262153 OWG262153:OWI262153 PGC262153:PGE262153 PPY262153:PQA262153 PZU262153:PZW262153 QJQ262153:QJS262153 QTM262153:QTO262153 RDI262153:RDK262153 RNE262153:RNG262153 RXA262153:RXC262153 SGW262153:SGY262153 SQS262153:SQU262153 TAO262153:TAQ262153 TKK262153:TKM262153 TUG262153:TUI262153 UEC262153:UEE262153 UNY262153:UOA262153 UXU262153:UXW262153 VHQ262153:VHS262153 VRM262153:VRO262153 WBI262153:WBK262153 WLE262153:WLG262153 WVA262153:WVC262153 F327694:H327694 IO327689:IQ327689 SK327689:SM327689 ACG327689:ACI327689 AMC327689:AME327689 AVY327689:AWA327689 BFU327689:BFW327689 BPQ327689:BPS327689 BZM327689:BZO327689 CJI327689:CJK327689 CTE327689:CTG327689 DDA327689:DDC327689 DMW327689:DMY327689 DWS327689:DWU327689 EGO327689:EGQ327689 EQK327689:EQM327689 FAG327689:FAI327689 FKC327689:FKE327689 FTY327689:FUA327689 GDU327689:GDW327689 GNQ327689:GNS327689 GXM327689:GXO327689 HHI327689:HHK327689 HRE327689:HRG327689 IBA327689:IBC327689 IKW327689:IKY327689 IUS327689:IUU327689 JEO327689:JEQ327689 JOK327689:JOM327689 JYG327689:JYI327689 KIC327689:KIE327689 KRY327689:KSA327689 LBU327689:LBW327689 LLQ327689:LLS327689 LVM327689:LVO327689 MFI327689:MFK327689 MPE327689:MPG327689 MZA327689:MZC327689 NIW327689:NIY327689 NSS327689:NSU327689 OCO327689:OCQ327689 OMK327689:OMM327689 OWG327689:OWI327689 PGC327689:PGE327689 PPY327689:PQA327689 PZU327689:PZW327689 QJQ327689:QJS327689 QTM327689:QTO327689 RDI327689:RDK327689 RNE327689:RNG327689 RXA327689:RXC327689 SGW327689:SGY327689 SQS327689:SQU327689 TAO327689:TAQ327689 TKK327689:TKM327689 TUG327689:TUI327689 UEC327689:UEE327689 UNY327689:UOA327689 UXU327689:UXW327689 VHQ327689:VHS327689 VRM327689:VRO327689 WBI327689:WBK327689 WLE327689:WLG327689 WVA327689:WVC327689 F393230:H393230 IO393225:IQ393225 SK393225:SM393225 ACG393225:ACI393225 AMC393225:AME393225 AVY393225:AWA393225 BFU393225:BFW393225 BPQ393225:BPS393225 BZM393225:BZO393225 CJI393225:CJK393225 CTE393225:CTG393225 DDA393225:DDC393225 DMW393225:DMY393225 DWS393225:DWU393225 EGO393225:EGQ393225 EQK393225:EQM393225 FAG393225:FAI393225 FKC393225:FKE393225 FTY393225:FUA393225 GDU393225:GDW393225 GNQ393225:GNS393225 GXM393225:GXO393225 HHI393225:HHK393225 HRE393225:HRG393225 IBA393225:IBC393225 IKW393225:IKY393225 IUS393225:IUU393225 JEO393225:JEQ393225 JOK393225:JOM393225 JYG393225:JYI393225 KIC393225:KIE393225 KRY393225:KSA393225 LBU393225:LBW393225 LLQ393225:LLS393225 LVM393225:LVO393225 MFI393225:MFK393225 MPE393225:MPG393225 MZA393225:MZC393225 NIW393225:NIY393225 NSS393225:NSU393225 OCO393225:OCQ393225 OMK393225:OMM393225 OWG393225:OWI393225 PGC393225:PGE393225 PPY393225:PQA393225 PZU393225:PZW393225 QJQ393225:QJS393225 QTM393225:QTO393225 RDI393225:RDK393225 RNE393225:RNG393225 RXA393225:RXC393225 SGW393225:SGY393225 SQS393225:SQU393225 TAO393225:TAQ393225 TKK393225:TKM393225 TUG393225:TUI393225 UEC393225:UEE393225 UNY393225:UOA393225 UXU393225:UXW393225 VHQ393225:VHS393225 VRM393225:VRO393225 WBI393225:WBK393225 WLE393225:WLG393225 WVA393225:WVC393225 F458766:H458766 IO458761:IQ458761 SK458761:SM458761 ACG458761:ACI458761 AMC458761:AME458761 AVY458761:AWA458761 BFU458761:BFW458761 BPQ458761:BPS458761 BZM458761:BZO458761 CJI458761:CJK458761 CTE458761:CTG458761 DDA458761:DDC458761 DMW458761:DMY458761 DWS458761:DWU458761 EGO458761:EGQ458761 EQK458761:EQM458761 FAG458761:FAI458761 FKC458761:FKE458761 FTY458761:FUA458761 GDU458761:GDW458761 GNQ458761:GNS458761 GXM458761:GXO458761 HHI458761:HHK458761 HRE458761:HRG458761 IBA458761:IBC458761 IKW458761:IKY458761 IUS458761:IUU458761 JEO458761:JEQ458761 JOK458761:JOM458761 JYG458761:JYI458761 KIC458761:KIE458761 KRY458761:KSA458761 LBU458761:LBW458761 LLQ458761:LLS458761 LVM458761:LVO458761 MFI458761:MFK458761 MPE458761:MPG458761 MZA458761:MZC458761 NIW458761:NIY458761 NSS458761:NSU458761 OCO458761:OCQ458761 OMK458761:OMM458761 OWG458761:OWI458761 PGC458761:PGE458761 PPY458761:PQA458761 PZU458761:PZW458761 QJQ458761:QJS458761 QTM458761:QTO458761 RDI458761:RDK458761 RNE458761:RNG458761 RXA458761:RXC458761 SGW458761:SGY458761 SQS458761:SQU458761 TAO458761:TAQ458761 TKK458761:TKM458761 TUG458761:TUI458761 UEC458761:UEE458761 UNY458761:UOA458761 UXU458761:UXW458761 VHQ458761:VHS458761 VRM458761:VRO458761 WBI458761:WBK458761 WLE458761:WLG458761 WVA458761:WVC458761 F524302:H524302 IO524297:IQ524297 SK524297:SM524297 ACG524297:ACI524297 AMC524297:AME524297 AVY524297:AWA524297 BFU524297:BFW524297 BPQ524297:BPS524297 BZM524297:BZO524297 CJI524297:CJK524297 CTE524297:CTG524297 DDA524297:DDC524297 DMW524297:DMY524297 DWS524297:DWU524297 EGO524297:EGQ524297 EQK524297:EQM524297 FAG524297:FAI524297 FKC524297:FKE524297 FTY524297:FUA524297 GDU524297:GDW524297 GNQ524297:GNS524297 GXM524297:GXO524297 HHI524297:HHK524297 HRE524297:HRG524297 IBA524297:IBC524297 IKW524297:IKY524297 IUS524297:IUU524297 JEO524297:JEQ524297 JOK524297:JOM524297 JYG524297:JYI524297 KIC524297:KIE524297 KRY524297:KSA524297 LBU524297:LBW524297 LLQ524297:LLS524297 LVM524297:LVO524297 MFI524297:MFK524297 MPE524297:MPG524297 MZA524297:MZC524297 NIW524297:NIY524297 NSS524297:NSU524297 OCO524297:OCQ524297 OMK524297:OMM524297 OWG524297:OWI524297 PGC524297:PGE524297 PPY524297:PQA524297 PZU524297:PZW524297 QJQ524297:QJS524297 QTM524297:QTO524297 RDI524297:RDK524297 RNE524297:RNG524297 RXA524297:RXC524297 SGW524297:SGY524297 SQS524297:SQU524297 TAO524297:TAQ524297 TKK524297:TKM524297 TUG524297:TUI524297 UEC524297:UEE524297 UNY524297:UOA524297 UXU524297:UXW524297 VHQ524297:VHS524297 VRM524297:VRO524297 WBI524297:WBK524297 WLE524297:WLG524297 WVA524297:WVC524297 F589838:H589838 IO589833:IQ589833 SK589833:SM589833 ACG589833:ACI589833 AMC589833:AME589833 AVY589833:AWA589833 BFU589833:BFW589833 BPQ589833:BPS589833 BZM589833:BZO589833 CJI589833:CJK589833 CTE589833:CTG589833 DDA589833:DDC589833 DMW589833:DMY589833 DWS589833:DWU589833 EGO589833:EGQ589833 EQK589833:EQM589833 FAG589833:FAI589833 FKC589833:FKE589833 FTY589833:FUA589833 GDU589833:GDW589833 GNQ589833:GNS589833 GXM589833:GXO589833 HHI589833:HHK589833 HRE589833:HRG589833 IBA589833:IBC589833 IKW589833:IKY589833 IUS589833:IUU589833 JEO589833:JEQ589833 JOK589833:JOM589833 JYG589833:JYI589833 KIC589833:KIE589833 KRY589833:KSA589833 LBU589833:LBW589833 LLQ589833:LLS589833 LVM589833:LVO589833 MFI589833:MFK589833 MPE589833:MPG589833 MZA589833:MZC589833 NIW589833:NIY589833 NSS589833:NSU589833 OCO589833:OCQ589833 OMK589833:OMM589833 OWG589833:OWI589833 PGC589833:PGE589833 PPY589833:PQA589833 PZU589833:PZW589833 QJQ589833:QJS589833 QTM589833:QTO589833 RDI589833:RDK589833 RNE589833:RNG589833 RXA589833:RXC589833 SGW589833:SGY589833 SQS589833:SQU589833 TAO589833:TAQ589833 TKK589833:TKM589833 TUG589833:TUI589833 UEC589833:UEE589833 UNY589833:UOA589833 UXU589833:UXW589833 VHQ589833:VHS589833 VRM589833:VRO589833 WBI589833:WBK589833 WLE589833:WLG589833 WVA589833:WVC589833 F655374:H655374 IO655369:IQ655369 SK655369:SM655369 ACG655369:ACI655369 AMC655369:AME655369 AVY655369:AWA655369 BFU655369:BFW655369 BPQ655369:BPS655369 BZM655369:BZO655369 CJI655369:CJK655369 CTE655369:CTG655369 DDA655369:DDC655369 DMW655369:DMY655369 DWS655369:DWU655369 EGO655369:EGQ655369 EQK655369:EQM655369 FAG655369:FAI655369 FKC655369:FKE655369 FTY655369:FUA655369 GDU655369:GDW655369 GNQ655369:GNS655369 GXM655369:GXO655369 HHI655369:HHK655369 HRE655369:HRG655369 IBA655369:IBC655369 IKW655369:IKY655369 IUS655369:IUU655369 JEO655369:JEQ655369 JOK655369:JOM655369 JYG655369:JYI655369 KIC655369:KIE655369 KRY655369:KSA655369 LBU655369:LBW655369 LLQ655369:LLS655369 LVM655369:LVO655369 MFI655369:MFK655369 MPE655369:MPG655369 MZA655369:MZC655369 NIW655369:NIY655369 NSS655369:NSU655369 OCO655369:OCQ655369 OMK655369:OMM655369 OWG655369:OWI655369 PGC655369:PGE655369 PPY655369:PQA655369 PZU655369:PZW655369 QJQ655369:QJS655369 QTM655369:QTO655369 RDI655369:RDK655369 RNE655369:RNG655369 RXA655369:RXC655369 SGW655369:SGY655369 SQS655369:SQU655369 TAO655369:TAQ655369 TKK655369:TKM655369 TUG655369:TUI655369 UEC655369:UEE655369 UNY655369:UOA655369 UXU655369:UXW655369 VHQ655369:VHS655369 VRM655369:VRO655369 WBI655369:WBK655369 WLE655369:WLG655369 WVA655369:WVC655369 F720910:H720910 IO720905:IQ720905 SK720905:SM720905 ACG720905:ACI720905 AMC720905:AME720905 AVY720905:AWA720905 BFU720905:BFW720905 BPQ720905:BPS720905 BZM720905:BZO720905 CJI720905:CJK720905 CTE720905:CTG720905 DDA720905:DDC720905 DMW720905:DMY720905 DWS720905:DWU720905 EGO720905:EGQ720905 EQK720905:EQM720905 FAG720905:FAI720905 FKC720905:FKE720905 FTY720905:FUA720905 GDU720905:GDW720905 GNQ720905:GNS720905 GXM720905:GXO720905 HHI720905:HHK720905 HRE720905:HRG720905 IBA720905:IBC720905 IKW720905:IKY720905 IUS720905:IUU720905 JEO720905:JEQ720905 JOK720905:JOM720905 JYG720905:JYI720905 KIC720905:KIE720905 KRY720905:KSA720905 LBU720905:LBW720905 LLQ720905:LLS720905 LVM720905:LVO720905 MFI720905:MFK720905 MPE720905:MPG720905 MZA720905:MZC720905 NIW720905:NIY720905 NSS720905:NSU720905 OCO720905:OCQ720905 OMK720905:OMM720905 OWG720905:OWI720905 PGC720905:PGE720905 PPY720905:PQA720905 PZU720905:PZW720905 QJQ720905:QJS720905 QTM720905:QTO720905 RDI720905:RDK720905 RNE720905:RNG720905 RXA720905:RXC720905 SGW720905:SGY720905 SQS720905:SQU720905 TAO720905:TAQ720905 TKK720905:TKM720905 TUG720905:TUI720905 UEC720905:UEE720905 UNY720905:UOA720905 UXU720905:UXW720905 VHQ720905:VHS720905 VRM720905:VRO720905 WBI720905:WBK720905 WLE720905:WLG720905 WVA720905:WVC720905 F786446:H786446 IO786441:IQ786441 SK786441:SM786441 ACG786441:ACI786441 AMC786441:AME786441 AVY786441:AWA786441 BFU786441:BFW786441 BPQ786441:BPS786441 BZM786441:BZO786441 CJI786441:CJK786441 CTE786441:CTG786441 DDA786441:DDC786441 DMW786441:DMY786441 DWS786441:DWU786441 EGO786441:EGQ786441 EQK786441:EQM786441 FAG786441:FAI786441 FKC786441:FKE786441 FTY786441:FUA786441 GDU786441:GDW786441 GNQ786441:GNS786441 GXM786441:GXO786441 HHI786441:HHK786441 HRE786441:HRG786441 IBA786441:IBC786441 IKW786441:IKY786441 IUS786441:IUU786441 JEO786441:JEQ786441 JOK786441:JOM786441 JYG786441:JYI786441 KIC786441:KIE786441 KRY786441:KSA786441 LBU786441:LBW786441 LLQ786441:LLS786441 LVM786441:LVO786441 MFI786441:MFK786441 MPE786441:MPG786441 MZA786441:MZC786441 NIW786441:NIY786441 NSS786441:NSU786441 OCO786441:OCQ786441 OMK786441:OMM786441 OWG786441:OWI786441 PGC786441:PGE786441 PPY786441:PQA786441 PZU786441:PZW786441 QJQ786441:QJS786441 QTM786441:QTO786441 RDI786441:RDK786441 RNE786441:RNG786441 RXA786441:RXC786441 SGW786441:SGY786441 SQS786441:SQU786441 TAO786441:TAQ786441 TKK786441:TKM786441 TUG786441:TUI786441 UEC786441:UEE786441 UNY786441:UOA786441 UXU786441:UXW786441 VHQ786441:VHS786441 VRM786441:VRO786441 WBI786441:WBK786441 WLE786441:WLG786441 WVA786441:WVC786441 F851982:H851982 IO851977:IQ851977 SK851977:SM851977 ACG851977:ACI851977 AMC851977:AME851977 AVY851977:AWA851977 BFU851977:BFW851977 BPQ851977:BPS851977 BZM851977:BZO851977 CJI851977:CJK851977 CTE851977:CTG851977 DDA851977:DDC851977 DMW851977:DMY851977 DWS851977:DWU851977 EGO851977:EGQ851977 EQK851977:EQM851977 FAG851977:FAI851977 FKC851977:FKE851977 FTY851977:FUA851977 GDU851977:GDW851977 GNQ851977:GNS851977 GXM851977:GXO851977 HHI851977:HHK851977 HRE851977:HRG851977 IBA851977:IBC851977 IKW851977:IKY851977 IUS851977:IUU851977 JEO851977:JEQ851977 JOK851977:JOM851977 JYG851977:JYI851977 KIC851977:KIE851977 KRY851977:KSA851977 LBU851977:LBW851977 LLQ851977:LLS851977 LVM851977:LVO851977 MFI851977:MFK851977 MPE851977:MPG851977 MZA851977:MZC851977 NIW851977:NIY851977 NSS851977:NSU851977 OCO851977:OCQ851977 OMK851977:OMM851977 OWG851977:OWI851977 PGC851977:PGE851977 PPY851977:PQA851977 PZU851977:PZW851977 QJQ851977:QJS851977 QTM851977:QTO851977 RDI851977:RDK851977 RNE851977:RNG851977 RXA851977:RXC851977 SGW851977:SGY851977 SQS851977:SQU851977 TAO851977:TAQ851977 TKK851977:TKM851977 TUG851977:TUI851977 UEC851977:UEE851977 UNY851977:UOA851977 UXU851977:UXW851977 VHQ851977:VHS851977 VRM851977:VRO851977 WBI851977:WBK851977 WLE851977:WLG851977 WVA851977:WVC851977 F917518:H917518 IO917513:IQ917513 SK917513:SM917513 ACG917513:ACI917513 AMC917513:AME917513 AVY917513:AWA917513 BFU917513:BFW917513 BPQ917513:BPS917513 BZM917513:BZO917513 CJI917513:CJK917513 CTE917513:CTG917513 DDA917513:DDC917513 DMW917513:DMY917513 DWS917513:DWU917513 EGO917513:EGQ917513 EQK917513:EQM917513 FAG917513:FAI917513 FKC917513:FKE917513 FTY917513:FUA917513 GDU917513:GDW917513 GNQ917513:GNS917513 GXM917513:GXO917513 HHI917513:HHK917513 HRE917513:HRG917513 IBA917513:IBC917513 IKW917513:IKY917513 IUS917513:IUU917513 JEO917513:JEQ917513 JOK917513:JOM917513 JYG917513:JYI917513 KIC917513:KIE917513 KRY917513:KSA917513 LBU917513:LBW917513 LLQ917513:LLS917513 LVM917513:LVO917513 MFI917513:MFK917513 MPE917513:MPG917513 MZA917513:MZC917513 NIW917513:NIY917513 NSS917513:NSU917513 OCO917513:OCQ917513 OMK917513:OMM917513 OWG917513:OWI917513 PGC917513:PGE917513 PPY917513:PQA917513 PZU917513:PZW917513 QJQ917513:QJS917513 QTM917513:QTO917513 RDI917513:RDK917513 RNE917513:RNG917513 RXA917513:RXC917513 SGW917513:SGY917513 SQS917513:SQU917513 TAO917513:TAQ917513 TKK917513:TKM917513 TUG917513:TUI917513 UEC917513:UEE917513 UNY917513:UOA917513 UXU917513:UXW917513 VHQ917513:VHS917513 VRM917513:VRO917513 WBI917513:WBK917513 WLE917513:WLG917513 WVA917513:WVC917513 F983054:H983054 IO983049:IQ983049 SK983049:SM983049 ACG983049:ACI983049 AMC983049:AME983049 AVY983049:AWA983049 BFU983049:BFW983049 BPQ983049:BPS983049 BZM983049:BZO983049 CJI983049:CJK983049 CTE983049:CTG983049 DDA983049:DDC983049 DMW983049:DMY983049 DWS983049:DWU983049 EGO983049:EGQ983049 EQK983049:EQM983049 FAG983049:FAI983049 FKC983049:FKE983049 FTY983049:FUA983049 GDU983049:GDW983049 GNQ983049:GNS983049 GXM983049:GXO983049 HHI983049:HHK983049 HRE983049:HRG983049 IBA983049:IBC983049 IKW983049:IKY983049 IUS983049:IUU983049 JEO983049:JEQ983049 JOK983049:JOM983049 JYG983049:JYI983049 KIC983049:KIE983049 KRY983049:KSA983049 LBU983049:LBW983049 LLQ983049:LLS983049 LVM983049:LVO983049 MFI983049:MFK983049 MPE983049:MPG983049 MZA983049:MZC983049 NIW983049:NIY983049 NSS983049:NSU983049 OCO983049:OCQ983049 OMK983049:OMM983049 OWG983049:OWI983049 PGC983049:PGE983049 PPY983049:PQA983049 PZU983049:PZW983049 QJQ983049:QJS983049 QTM983049:QTO983049 RDI983049:RDK983049 RNE983049:RNG983049 RXA983049:RXC983049 SGW983049:SGY983049 SQS983049:SQU983049 TAO983049:TAQ983049 TKK983049:TKM983049 TUG983049:TUI983049 UEC983049:UEE983049 UNY983049:UOA983049 UXU983049:UXW983049 VHQ983049:VHS983049 VRM983049:VRO983049 WBI983049:WBK983049 WLE983049:WLG983049 WVA983049:WVC983049 L65550:O65550 IU65545:IX65545 SQ65545:ST65545 ACM65545:ACP65545 AMI65545:AML65545 AWE65545:AWH65545 BGA65545:BGD65545 BPW65545:BPZ65545 BZS65545:BZV65545 CJO65545:CJR65545 CTK65545:CTN65545 DDG65545:DDJ65545 DNC65545:DNF65545 DWY65545:DXB65545 EGU65545:EGX65545 EQQ65545:EQT65545 FAM65545:FAP65545 FKI65545:FKL65545 FUE65545:FUH65545 GEA65545:GED65545 GNW65545:GNZ65545 GXS65545:GXV65545 HHO65545:HHR65545 HRK65545:HRN65545 IBG65545:IBJ65545 ILC65545:ILF65545 IUY65545:IVB65545 JEU65545:JEX65545 JOQ65545:JOT65545 JYM65545:JYP65545 KII65545:KIL65545 KSE65545:KSH65545 LCA65545:LCD65545 LLW65545:LLZ65545 LVS65545:LVV65545 MFO65545:MFR65545 MPK65545:MPN65545 MZG65545:MZJ65545 NJC65545:NJF65545 NSY65545:NTB65545 OCU65545:OCX65545 OMQ65545:OMT65545 OWM65545:OWP65545 PGI65545:PGL65545 PQE65545:PQH65545 QAA65545:QAD65545 QJW65545:QJZ65545 QTS65545:QTV65545 RDO65545:RDR65545 RNK65545:RNN65545 RXG65545:RXJ65545 SHC65545:SHF65545 SQY65545:SRB65545 TAU65545:TAX65545 TKQ65545:TKT65545 TUM65545:TUP65545 UEI65545:UEL65545 UOE65545:UOH65545 UYA65545:UYD65545 VHW65545:VHZ65545 VRS65545:VRV65545 WBO65545:WBR65545 WLK65545:WLN65545 WVG65545:WVJ65545 L131086:O131086 IU131081:IX131081 SQ131081:ST131081 ACM131081:ACP131081 AMI131081:AML131081 AWE131081:AWH131081 BGA131081:BGD131081 BPW131081:BPZ131081 BZS131081:BZV131081 CJO131081:CJR131081 CTK131081:CTN131081 DDG131081:DDJ131081 DNC131081:DNF131081 DWY131081:DXB131081 EGU131081:EGX131081 EQQ131081:EQT131081 FAM131081:FAP131081 FKI131081:FKL131081 FUE131081:FUH131081 GEA131081:GED131081 GNW131081:GNZ131081 GXS131081:GXV131081 HHO131081:HHR131081 HRK131081:HRN131081 IBG131081:IBJ131081 ILC131081:ILF131081 IUY131081:IVB131081 JEU131081:JEX131081 JOQ131081:JOT131081 JYM131081:JYP131081 KII131081:KIL131081 KSE131081:KSH131081 LCA131081:LCD131081 LLW131081:LLZ131081 LVS131081:LVV131081 MFO131081:MFR131081 MPK131081:MPN131081 MZG131081:MZJ131081 NJC131081:NJF131081 NSY131081:NTB131081 OCU131081:OCX131081 OMQ131081:OMT131081 OWM131081:OWP131081 PGI131081:PGL131081 PQE131081:PQH131081 QAA131081:QAD131081 QJW131081:QJZ131081 QTS131081:QTV131081 RDO131081:RDR131081 RNK131081:RNN131081 RXG131081:RXJ131081 SHC131081:SHF131081 SQY131081:SRB131081 TAU131081:TAX131081 TKQ131081:TKT131081 TUM131081:TUP131081 UEI131081:UEL131081 UOE131081:UOH131081 UYA131081:UYD131081 VHW131081:VHZ131081 VRS131081:VRV131081 WBO131081:WBR131081 WLK131081:WLN131081 WVG131081:WVJ131081 L196622:O196622 IU196617:IX196617 SQ196617:ST196617 ACM196617:ACP196617 AMI196617:AML196617 AWE196617:AWH196617 BGA196617:BGD196617 BPW196617:BPZ196617 BZS196617:BZV196617 CJO196617:CJR196617 CTK196617:CTN196617 DDG196617:DDJ196617 DNC196617:DNF196617 DWY196617:DXB196617 EGU196617:EGX196617 EQQ196617:EQT196617 FAM196617:FAP196617 FKI196617:FKL196617 FUE196617:FUH196617 GEA196617:GED196617 GNW196617:GNZ196617 GXS196617:GXV196617 HHO196617:HHR196617 HRK196617:HRN196617 IBG196617:IBJ196617 ILC196617:ILF196617 IUY196617:IVB196617 JEU196617:JEX196617 JOQ196617:JOT196617 JYM196617:JYP196617 KII196617:KIL196617 KSE196617:KSH196617 LCA196617:LCD196617 LLW196617:LLZ196617 LVS196617:LVV196617 MFO196617:MFR196617 MPK196617:MPN196617 MZG196617:MZJ196617 NJC196617:NJF196617 NSY196617:NTB196617 OCU196617:OCX196617 OMQ196617:OMT196617 OWM196617:OWP196617 PGI196617:PGL196617 PQE196617:PQH196617 QAA196617:QAD196617 QJW196617:QJZ196617 QTS196617:QTV196617 RDO196617:RDR196617 RNK196617:RNN196617 RXG196617:RXJ196617 SHC196617:SHF196617 SQY196617:SRB196617 TAU196617:TAX196617 TKQ196617:TKT196617 TUM196617:TUP196617 UEI196617:UEL196617 UOE196617:UOH196617 UYA196617:UYD196617 VHW196617:VHZ196617 VRS196617:VRV196617 WBO196617:WBR196617 WLK196617:WLN196617 WVG196617:WVJ196617 L262158:O262158 IU262153:IX262153 SQ262153:ST262153 ACM262153:ACP262153 AMI262153:AML262153 AWE262153:AWH262153 BGA262153:BGD262153 BPW262153:BPZ262153 BZS262153:BZV262153 CJO262153:CJR262153 CTK262153:CTN262153 DDG262153:DDJ262153 DNC262153:DNF262153 DWY262153:DXB262153 EGU262153:EGX262153 EQQ262153:EQT262153 FAM262153:FAP262153 FKI262153:FKL262153 FUE262153:FUH262153 GEA262153:GED262153 GNW262153:GNZ262153 GXS262153:GXV262153 HHO262153:HHR262153 HRK262153:HRN262153 IBG262153:IBJ262153 ILC262153:ILF262153 IUY262153:IVB262153 JEU262153:JEX262153 JOQ262153:JOT262153 JYM262153:JYP262153 KII262153:KIL262153 KSE262153:KSH262153 LCA262153:LCD262153 LLW262153:LLZ262153 LVS262153:LVV262153 MFO262153:MFR262153 MPK262153:MPN262153 MZG262153:MZJ262153 NJC262153:NJF262153 NSY262153:NTB262153 OCU262153:OCX262153 OMQ262153:OMT262153 OWM262153:OWP262153 PGI262153:PGL262153 PQE262153:PQH262153 QAA262153:QAD262153 QJW262153:QJZ262153 QTS262153:QTV262153 RDO262153:RDR262153 RNK262153:RNN262153 RXG262153:RXJ262153 SHC262153:SHF262153 SQY262153:SRB262153 TAU262153:TAX262153 TKQ262153:TKT262153 TUM262153:TUP262153 UEI262153:UEL262153 UOE262153:UOH262153 UYA262153:UYD262153 VHW262153:VHZ262153 VRS262153:VRV262153 WBO262153:WBR262153 WLK262153:WLN262153 WVG262153:WVJ262153 L327694:O327694 IU327689:IX327689 SQ327689:ST327689 ACM327689:ACP327689 AMI327689:AML327689 AWE327689:AWH327689 BGA327689:BGD327689 BPW327689:BPZ327689 BZS327689:BZV327689 CJO327689:CJR327689 CTK327689:CTN327689 DDG327689:DDJ327689 DNC327689:DNF327689 DWY327689:DXB327689 EGU327689:EGX327689 EQQ327689:EQT327689 FAM327689:FAP327689 FKI327689:FKL327689 FUE327689:FUH327689 GEA327689:GED327689 GNW327689:GNZ327689 GXS327689:GXV327689 HHO327689:HHR327689 HRK327689:HRN327689 IBG327689:IBJ327689 ILC327689:ILF327689 IUY327689:IVB327689 JEU327689:JEX327689 JOQ327689:JOT327689 JYM327689:JYP327689 KII327689:KIL327689 KSE327689:KSH327689 LCA327689:LCD327689 LLW327689:LLZ327689 LVS327689:LVV327689 MFO327689:MFR327689 MPK327689:MPN327689 MZG327689:MZJ327689 NJC327689:NJF327689 NSY327689:NTB327689 OCU327689:OCX327689 OMQ327689:OMT327689 OWM327689:OWP327689 PGI327689:PGL327689 PQE327689:PQH327689 QAA327689:QAD327689 QJW327689:QJZ327689 QTS327689:QTV327689 RDO327689:RDR327689 RNK327689:RNN327689 RXG327689:RXJ327689 SHC327689:SHF327689 SQY327689:SRB327689 TAU327689:TAX327689 TKQ327689:TKT327689 TUM327689:TUP327689 UEI327689:UEL327689 UOE327689:UOH327689 UYA327689:UYD327689 VHW327689:VHZ327689 VRS327689:VRV327689 WBO327689:WBR327689 WLK327689:WLN327689 WVG327689:WVJ327689 L393230:O393230 IU393225:IX393225 SQ393225:ST393225 ACM393225:ACP393225 AMI393225:AML393225 AWE393225:AWH393225 BGA393225:BGD393225 BPW393225:BPZ393225 BZS393225:BZV393225 CJO393225:CJR393225 CTK393225:CTN393225 DDG393225:DDJ393225 DNC393225:DNF393225 DWY393225:DXB393225 EGU393225:EGX393225 EQQ393225:EQT393225 FAM393225:FAP393225 FKI393225:FKL393225 FUE393225:FUH393225 GEA393225:GED393225 GNW393225:GNZ393225 GXS393225:GXV393225 HHO393225:HHR393225 HRK393225:HRN393225 IBG393225:IBJ393225 ILC393225:ILF393225 IUY393225:IVB393225 JEU393225:JEX393225 JOQ393225:JOT393225 JYM393225:JYP393225 KII393225:KIL393225 KSE393225:KSH393225 LCA393225:LCD393225 LLW393225:LLZ393225 LVS393225:LVV393225 MFO393225:MFR393225 MPK393225:MPN393225 MZG393225:MZJ393225 NJC393225:NJF393225 NSY393225:NTB393225 OCU393225:OCX393225 OMQ393225:OMT393225 OWM393225:OWP393225 PGI393225:PGL393225 PQE393225:PQH393225 QAA393225:QAD393225 QJW393225:QJZ393225 QTS393225:QTV393225 RDO393225:RDR393225 RNK393225:RNN393225 RXG393225:RXJ393225 SHC393225:SHF393225 SQY393225:SRB393225 TAU393225:TAX393225 TKQ393225:TKT393225 TUM393225:TUP393225 UEI393225:UEL393225 UOE393225:UOH393225 UYA393225:UYD393225 VHW393225:VHZ393225 VRS393225:VRV393225 WBO393225:WBR393225 WLK393225:WLN393225 WVG393225:WVJ393225 L458766:O458766 IU458761:IX458761 SQ458761:ST458761 ACM458761:ACP458761 AMI458761:AML458761 AWE458761:AWH458761 BGA458761:BGD458761 BPW458761:BPZ458761 BZS458761:BZV458761 CJO458761:CJR458761 CTK458761:CTN458761 DDG458761:DDJ458761 DNC458761:DNF458761 DWY458761:DXB458761 EGU458761:EGX458761 EQQ458761:EQT458761 FAM458761:FAP458761 FKI458761:FKL458761 FUE458761:FUH458761 GEA458761:GED458761 GNW458761:GNZ458761 GXS458761:GXV458761 HHO458761:HHR458761 HRK458761:HRN458761 IBG458761:IBJ458761 ILC458761:ILF458761 IUY458761:IVB458761 JEU458761:JEX458761 JOQ458761:JOT458761 JYM458761:JYP458761 KII458761:KIL458761 KSE458761:KSH458761 LCA458761:LCD458761 LLW458761:LLZ458761 LVS458761:LVV458761 MFO458761:MFR458761 MPK458761:MPN458761 MZG458761:MZJ458761 NJC458761:NJF458761 NSY458761:NTB458761 OCU458761:OCX458761 OMQ458761:OMT458761 OWM458761:OWP458761 PGI458761:PGL458761 PQE458761:PQH458761 QAA458761:QAD458761 QJW458761:QJZ458761 QTS458761:QTV458761 RDO458761:RDR458761 RNK458761:RNN458761 RXG458761:RXJ458761 SHC458761:SHF458761 SQY458761:SRB458761 TAU458761:TAX458761 TKQ458761:TKT458761 TUM458761:TUP458761 UEI458761:UEL458761 UOE458761:UOH458761 UYA458761:UYD458761 VHW458761:VHZ458761 VRS458761:VRV458761 WBO458761:WBR458761 WLK458761:WLN458761 WVG458761:WVJ458761 L524302:O524302 IU524297:IX524297 SQ524297:ST524297 ACM524297:ACP524297 AMI524297:AML524297 AWE524297:AWH524297 BGA524297:BGD524297 BPW524297:BPZ524297 BZS524297:BZV524297 CJO524297:CJR524297 CTK524297:CTN524297 DDG524297:DDJ524297 DNC524297:DNF524297 DWY524297:DXB524297 EGU524297:EGX524297 EQQ524297:EQT524297 FAM524297:FAP524297 FKI524297:FKL524297 FUE524297:FUH524297 GEA524297:GED524297 GNW524297:GNZ524297 GXS524297:GXV524297 HHO524297:HHR524297 HRK524297:HRN524297 IBG524297:IBJ524297 ILC524297:ILF524297 IUY524297:IVB524297 JEU524297:JEX524297 JOQ524297:JOT524297 JYM524297:JYP524297 KII524297:KIL524297 KSE524297:KSH524297 LCA524297:LCD524297 LLW524297:LLZ524297 LVS524297:LVV524297 MFO524297:MFR524297 MPK524297:MPN524297 MZG524297:MZJ524297 NJC524297:NJF524297 NSY524297:NTB524297 OCU524297:OCX524297 OMQ524297:OMT524297 OWM524297:OWP524297 PGI524297:PGL524297 PQE524297:PQH524297 QAA524297:QAD524297 QJW524297:QJZ524297 QTS524297:QTV524297 RDO524297:RDR524297 RNK524297:RNN524297 RXG524297:RXJ524297 SHC524297:SHF524297 SQY524297:SRB524297 TAU524297:TAX524297 TKQ524297:TKT524297 TUM524297:TUP524297 UEI524297:UEL524297 UOE524297:UOH524297 UYA524297:UYD524297 VHW524297:VHZ524297 VRS524297:VRV524297 WBO524297:WBR524297 WLK524297:WLN524297 WVG524297:WVJ524297 L589838:O589838 IU589833:IX589833 SQ589833:ST589833 ACM589833:ACP589833 AMI589833:AML589833 AWE589833:AWH589833 BGA589833:BGD589833 BPW589833:BPZ589833 BZS589833:BZV589833 CJO589833:CJR589833 CTK589833:CTN589833 DDG589833:DDJ589833 DNC589833:DNF589833 DWY589833:DXB589833 EGU589833:EGX589833 EQQ589833:EQT589833 FAM589833:FAP589833 FKI589833:FKL589833 FUE589833:FUH589833 GEA589833:GED589833 GNW589833:GNZ589833 GXS589833:GXV589833 HHO589833:HHR589833 HRK589833:HRN589833 IBG589833:IBJ589833 ILC589833:ILF589833 IUY589833:IVB589833 JEU589833:JEX589833 JOQ589833:JOT589833 JYM589833:JYP589833 KII589833:KIL589833 KSE589833:KSH589833 LCA589833:LCD589833 LLW589833:LLZ589833 LVS589833:LVV589833 MFO589833:MFR589833 MPK589833:MPN589833 MZG589833:MZJ589833 NJC589833:NJF589833 NSY589833:NTB589833 OCU589833:OCX589833 OMQ589833:OMT589833 OWM589833:OWP589833 PGI589833:PGL589833 PQE589833:PQH589833 QAA589833:QAD589833 QJW589833:QJZ589833 QTS589833:QTV589833 RDO589833:RDR589833 RNK589833:RNN589833 RXG589833:RXJ589833 SHC589833:SHF589833 SQY589833:SRB589833 TAU589833:TAX589833 TKQ589833:TKT589833 TUM589833:TUP589833 UEI589833:UEL589833 UOE589833:UOH589833 UYA589833:UYD589833 VHW589833:VHZ589833 VRS589833:VRV589833 WBO589833:WBR589833 WLK589833:WLN589833 WVG589833:WVJ589833 L655374:O655374 IU655369:IX655369 SQ655369:ST655369 ACM655369:ACP655369 AMI655369:AML655369 AWE655369:AWH655369 BGA655369:BGD655369 BPW655369:BPZ655369 BZS655369:BZV655369 CJO655369:CJR655369 CTK655369:CTN655369 DDG655369:DDJ655369 DNC655369:DNF655369 DWY655369:DXB655369 EGU655369:EGX655369 EQQ655369:EQT655369 FAM655369:FAP655369 FKI655369:FKL655369 FUE655369:FUH655369 GEA655369:GED655369 GNW655369:GNZ655369 GXS655369:GXV655369 HHO655369:HHR655369 HRK655369:HRN655369 IBG655369:IBJ655369 ILC655369:ILF655369 IUY655369:IVB655369 JEU655369:JEX655369 JOQ655369:JOT655369 JYM655369:JYP655369 KII655369:KIL655369 KSE655369:KSH655369 LCA655369:LCD655369 LLW655369:LLZ655369 LVS655369:LVV655369 MFO655369:MFR655369 MPK655369:MPN655369 MZG655369:MZJ655369 NJC655369:NJF655369 NSY655369:NTB655369 OCU655369:OCX655369 OMQ655369:OMT655369 OWM655369:OWP655369 PGI655369:PGL655369 PQE655369:PQH655369 QAA655369:QAD655369 QJW655369:QJZ655369 QTS655369:QTV655369 RDO655369:RDR655369 RNK655369:RNN655369 RXG655369:RXJ655369 SHC655369:SHF655369 SQY655369:SRB655369 TAU655369:TAX655369 TKQ655369:TKT655369 TUM655369:TUP655369 UEI655369:UEL655369 UOE655369:UOH655369 UYA655369:UYD655369 VHW655369:VHZ655369 VRS655369:VRV655369 WBO655369:WBR655369 WLK655369:WLN655369 WVG655369:WVJ655369 L720910:O720910 IU720905:IX720905 SQ720905:ST720905 ACM720905:ACP720905 AMI720905:AML720905 AWE720905:AWH720905 BGA720905:BGD720905 BPW720905:BPZ720905 BZS720905:BZV720905 CJO720905:CJR720905 CTK720905:CTN720905 DDG720905:DDJ720905 DNC720905:DNF720905 DWY720905:DXB720905 EGU720905:EGX720905 EQQ720905:EQT720905 FAM720905:FAP720905 FKI720905:FKL720905 FUE720905:FUH720905 GEA720905:GED720905 GNW720905:GNZ720905 GXS720905:GXV720905 HHO720905:HHR720905 HRK720905:HRN720905 IBG720905:IBJ720905 ILC720905:ILF720905 IUY720905:IVB720905 JEU720905:JEX720905 JOQ720905:JOT720905 JYM720905:JYP720905 KII720905:KIL720905 KSE720905:KSH720905 LCA720905:LCD720905 LLW720905:LLZ720905 LVS720905:LVV720905 MFO720905:MFR720905 MPK720905:MPN720905 MZG720905:MZJ720905 NJC720905:NJF720905 NSY720905:NTB720905 OCU720905:OCX720905 OMQ720905:OMT720905 OWM720905:OWP720905 PGI720905:PGL720905 PQE720905:PQH720905 QAA720905:QAD720905 QJW720905:QJZ720905 QTS720905:QTV720905 RDO720905:RDR720905 RNK720905:RNN720905 RXG720905:RXJ720905 SHC720905:SHF720905 SQY720905:SRB720905 TAU720905:TAX720905 TKQ720905:TKT720905 TUM720905:TUP720905 UEI720905:UEL720905 UOE720905:UOH720905 UYA720905:UYD720905 VHW720905:VHZ720905 VRS720905:VRV720905 WBO720905:WBR720905 WLK720905:WLN720905 WVG720905:WVJ720905 L786446:O786446 IU786441:IX786441 SQ786441:ST786441 ACM786441:ACP786441 AMI786441:AML786441 AWE786441:AWH786441 BGA786441:BGD786441 BPW786441:BPZ786441 BZS786441:BZV786441 CJO786441:CJR786441 CTK786441:CTN786441 DDG786441:DDJ786441 DNC786441:DNF786441 DWY786441:DXB786441 EGU786441:EGX786441 EQQ786441:EQT786441 FAM786441:FAP786441 FKI786441:FKL786441 FUE786441:FUH786441 GEA786441:GED786441 GNW786441:GNZ786441 GXS786441:GXV786441 HHO786441:HHR786441 HRK786441:HRN786441 IBG786441:IBJ786441 ILC786441:ILF786441 IUY786441:IVB786441 JEU786441:JEX786441 JOQ786441:JOT786441 JYM786441:JYP786441 KII786441:KIL786441 KSE786441:KSH786441 LCA786441:LCD786441 LLW786441:LLZ786441 LVS786441:LVV786441 MFO786441:MFR786441 MPK786441:MPN786441 MZG786441:MZJ786441 NJC786441:NJF786441 NSY786441:NTB786441 OCU786441:OCX786441 OMQ786441:OMT786441 OWM786441:OWP786441 PGI786441:PGL786441 PQE786441:PQH786441 QAA786441:QAD786441 QJW786441:QJZ786441 QTS786441:QTV786441 RDO786441:RDR786441 RNK786441:RNN786441 RXG786441:RXJ786441 SHC786441:SHF786441 SQY786441:SRB786441 TAU786441:TAX786441 TKQ786441:TKT786441 TUM786441:TUP786441 UEI786441:UEL786441 UOE786441:UOH786441 UYA786441:UYD786441 VHW786441:VHZ786441 VRS786441:VRV786441 WBO786441:WBR786441 WLK786441:WLN786441 WVG786441:WVJ786441 L851982:O851982 IU851977:IX851977 SQ851977:ST851977 ACM851977:ACP851977 AMI851977:AML851977 AWE851977:AWH851977 BGA851977:BGD851977 BPW851977:BPZ851977 BZS851977:BZV851977 CJO851977:CJR851977 CTK851977:CTN851977 DDG851977:DDJ851977 DNC851977:DNF851977 DWY851977:DXB851977 EGU851977:EGX851977 EQQ851977:EQT851977 FAM851977:FAP851977 FKI851977:FKL851977 FUE851977:FUH851977 GEA851977:GED851977 GNW851977:GNZ851977 GXS851977:GXV851977 HHO851977:HHR851977 HRK851977:HRN851977 IBG851977:IBJ851977 ILC851977:ILF851977 IUY851977:IVB851977 JEU851977:JEX851977 JOQ851977:JOT851977 JYM851977:JYP851977 KII851977:KIL851977 KSE851977:KSH851977 LCA851977:LCD851977 LLW851977:LLZ851977 LVS851977:LVV851977 MFO851977:MFR851977 MPK851977:MPN851977 MZG851977:MZJ851977 NJC851977:NJF851977 NSY851977:NTB851977 OCU851977:OCX851977 OMQ851977:OMT851977 OWM851977:OWP851977 PGI851977:PGL851977 PQE851977:PQH851977 QAA851977:QAD851977 QJW851977:QJZ851977 QTS851977:QTV851977 RDO851977:RDR851977 RNK851977:RNN851977 RXG851977:RXJ851977 SHC851977:SHF851977 SQY851977:SRB851977 TAU851977:TAX851977 TKQ851977:TKT851977 TUM851977:TUP851977 UEI851977:UEL851977 UOE851977:UOH851977 UYA851977:UYD851977 VHW851977:VHZ851977 VRS851977:VRV851977 WBO851977:WBR851977 WLK851977:WLN851977 WVG851977:WVJ851977 L917518:O917518 IU917513:IX917513 SQ917513:ST917513 ACM917513:ACP917513 AMI917513:AML917513 AWE917513:AWH917513 BGA917513:BGD917513 BPW917513:BPZ917513 BZS917513:BZV917513 CJO917513:CJR917513 CTK917513:CTN917513 DDG917513:DDJ917513 DNC917513:DNF917513 DWY917513:DXB917513 EGU917513:EGX917513 EQQ917513:EQT917513 FAM917513:FAP917513 FKI917513:FKL917513 FUE917513:FUH917513 GEA917513:GED917513 GNW917513:GNZ917513 GXS917513:GXV917513 HHO917513:HHR917513 HRK917513:HRN917513 IBG917513:IBJ917513 ILC917513:ILF917513 IUY917513:IVB917513 JEU917513:JEX917513 JOQ917513:JOT917513 JYM917513:JYP917513 KII917513:KIL917513 KSE917513:KSH917513 LCA917513:LCD917513 LLW917513:LLZ917513 LVS917513:LVV917513 MFO917513:MFR917513 MPK917513:MPN917513 MZG917513:MZJ917513 NJC917513:NJF917513 NSY917513:NTB917513 OCU917513:OCX917513 OMQ917513:OMT917513 OWM917513:OWP917513 PGI917513:PGL917513 PQE917513:PQH917513 QAA917513:QAD917513 QJW917513:QJZ917513 QTS917513:QTV917513 RDO917513:RDR917513 RNK917513:RNN917513 RXG917513:RXJ917513 SHC917513:SHF917513 SQY917513:SRB917513 TAU917513:TAX917513 TKQ917513:TKT917513 TUM917513:TUP917513 UEI917513:UEL917513 UOE917513:UOH917513 UYA917513:UYD917513 VHW917513:VHZ917513 VRS917513:VRV917513 WBO917513:WBR917513 WLK917513:WLN917513 WVG917513:WVJ917513 L983054:O983054 IU983049:IX983049 SQ983049:ST983049 ACM983049:ACP983049 AMI983049:AML983049 AWE983049:AWH983049 BGA983049:BGD983049 BPW983049:BPZ983049 BZS983049:BZV983049 CJO983049:CJR983049 CTK983049:CTN983049 DDG983049:DDJ983049 DNC983049:DNF983049 DWY983049:DXB983049 EGU983049:EGX983049 EQQ983049:EQT983049 FAM983049:FAP983049 FKI983049:FKL983049 FUE983049:FUH983049 GEA983049:GED983049 GNW983049:GNZ983049 GXS983049:GXV983049 HHO983049:HHR983049 HRK983049:HRN983049 IBG983049:IBJ983049 ILC983049:ILF983049 IUY983049:IVB983049 JEU983049:JEX983049 JOQ983049:JOT983049 JYM983049:JYP983049 KII983049:KIL983049 KSE983049:KSH983049 LCA983049:LCD983049 LLW983049:LLZ983049 LVS983049:LVV983049 MFO983049:MFR983049 MPK983049:MPN983049 MZG983049:MZJ983049 NJC983049:NJF983049 NSY983049:NTB983049 OCU983049:OCX983049 OMQ983049:OMT983049 OWM983049:OWP983049 PGI983049:PGL983049 PQE983049:PQH983049 QAA983049:QAD983049 QJW983049:QJZ983049 QTS983049:QTV983049 RDO983049:RDR983049 RNK983049:RNN983049 RXG983049:RXJ983049 SHC983049:SHF983049 SQY983049:SRB983049 TAU983049:TAX983049 TKQ983049:TKT983049 TUM983049:TUP983049 UEI983049:UEL983049 UOE983049:UOH983049 UYA983049:UYD983049 VHW983049:VHZ983049 VRS983049:VRV983049 WBO983049:WBR983049 WLK983049:WLN983049 WVG983049:WVJ983049" xr:uid="{00000000-0002-0000-0000-000005000000}">
      <formula1>0</formula1>
    </dataValidation>
    <dataValidation type="decimal" operator="greaterThanOrEqual" allowBlank="1" showInputMessage="1" showErrorMessage="1" sqref="WVA983042:WVC983047 M65543:O65548 IV65538:IX65543 SR65538:ST65543 ACN65538:ACP65543 AMJ65538:AML65543 AWF65538:AWH65543 BGB65538:BGD65543 BPX65538:BPZ65543 BZT65538:BZV65543 CJP65538:CJR65543 CTL65538:CTN65543 DDH65538:DDJ65543 DND65538:DNF65543 DWZ65538:DXB65543 EGV65538:EGX65543 EQR65538:EQT65543 FAN65538:FAP65543 FKJ65538:FKL65543 FUF65538:FUH65543 GEB65538:GED65543 GNX65538:GNZ65543 GXT65538:GXV65543 HHP65538:HHR65543 HRL65538:HRN65543 IBH65538:IBJ65543 ILD65538:ILF65543 IUZ65538:IVB65543 JEV65538:JEX65543 JOR65538:JOT65543 JYN65538:JYP65543 KIJ65538:KIL65543 KSF65538:KSH65543 LCB65538:LCD65543 LLX65538:LLZ65543 LVT65538:LVV65543 MFP65538:MFR65543 MPL65538:MPN65543 MZH65538:MZJ65543 NJD65538:NJF65543 NSZ65538:NTB65543 OCV65538:OCX65543 OMR65538:OMT65543 OWN65538:OWP65543 PGJ65538:PGL65543 PQF65538:PQH65543 QAB65538:QAD65543 QJX65538:QJZ65543 QTT65538:QTV65543 RDP65538:RDR65543 RNL65538:RNN65543 RXH65538:RXJ65543 SHD65538:SHF65543 SQZ65538:SRB65543 TAV65538:TAX65543 TKR65538:TKT65543 TUN65538:TUP65543 UEJ65538:UEL65543 UOF65538:UOH65543 UYB65538:UYD65543 VHX65538:VHZ65543 VRT65538:VRV65543 WBP65538:WBR65543 WLL65538:WLN65543 WVH65538:WVJ65543 M131079:O131084 IV131074:IX131079 SR131074:ST131079 ACN131074:ACP131079 AMJ131074:AML131079 AWF131074:AWH131079 BGB131074:BGD131079 BPX131074:BPZ131079 BZT131074:BZV131079 CJP131074:CJR131079 CTL131074:CTN131079 DDH131074:DDJ131079 DND131074:DNF131079 DWZ131074:DXB131079 EGV131074:EGX131079 EQR131074:EQT131079 FAN131074:FAP131079 FKJ131074:FKL131079 FUF131074:FUH131079 GEB131074:GED131079 GNX131074:GNZ131079 GXT131074:GXV131079 HHP131074:HHR131079 HRL131074:HRN131079 IBH131074:IBJ131079 ILD131074:ILF131079 IUZ131074:IVB131079 JEV131074:JEX131079 JOR131074:JOT131079 JYN131074:JYP131079 KIJ131074:KIL131079 KSF131074:KSH131079 LCB131074:LCD131079 LLX131074:LLZ131079 LVT131074:LVV131079 MFP131074:MFR131079 MPL131074:MPN131079 MZH131074:MZJ131079 NJD131074:NJF131079 NSZ131074:NTB131079 OCV131074:OCX131079 OMR131074:OMT131079 OWN131074:OWP131079 PGJ131074:PGL131079 PQF131074:PQH131079 QAB131074:QAD131079 QJX131074:QJZ131079 QTT131074:QTV131079 RDP131074:RDR131079 RNL131074:RNN131079 RXH131074:RXJ131079 SHD131074:SHF131079 SQZ131074:SRB131079 TAV131074:TAX131079 TKR131074:TKT131079 TUN131074:TUP131079 UEJ131074:UEL131079 UOF131074:UOH131079 UYB131074:UYD131079 VHX131074:VHZ131079 VRT131074:VRV131079 WBP131074:WBR131079 WLL131074:WLN131079 WVH131074:WVJ131079 M196615:O196620 IV196610:IX196615 SR196610:ST196615 ACN196610:ACP196615 AMJ196610:AML196615 AWF196610:AWH196615 BGB196610:BGD196615 BPX196610:BPZ196615 BZT196610:BZV196615 CJP196610:CJR196615 CTL196610:CTN196615 DDH196610:DDJ196615 DND196610:DNF196615 DWZ196610:DXB196615 EGV196610:EGX196615 EQR196610:EQT196615 FAN196610:FAP196615 FKJ196610:FKL196615 FUF196610:FUH196615 GEB196610:GED196615 GNX196610:GNZ196615 GXT196610:GXV196615 HHP196610:HHR196615 HRL196610:HRN196615 IBH196610:IBJ196615 ILD196610:ILF196615 IUZ196610:IVB196615 JEV196610:JEX196615 JOR196610:JOT196615 JYN196610:JYP196615 KIJ196610:KIL196615 KSF196610:KSH196615 LCB196610:LCD196615 LLX196610:LLZ196615 LVT196610:LVV196615 MFP196610:MFR196615 MPL196610:MPN196615 MZH196610:MZJ196615 NJD196610:NJF196615 NSZ196610:NTB196615 OCV196610:OCX196615 OMR196610:OMT196615 OWN196610:OWP196615 PGJ196610:PGL196615 PQF196610:PQH196615 QAB196610:QAD196615 QJX196610:QJZ196615 QTT196610:QTV196615 RDP196610:RDR196615 RNL196610:RNN196615 RXH196610:RXJ196615 SHD196610:SHF196615 SQZ196610:SRB196615 TAV196610:TAX196615 TKR196610:TKT196615 TUN196610:TUP196615 UEJ196610:UEL196615 UOF196610:UOH196615 UYB196610:UYD196615 VHX196610:VHZ196615 VRT196610:VRV196615 WBP196610:WBR196615 WLL196610:WLN196615 WVH196610:WVJ196615 M262151:O262156 IV262146:IX262151 SR262146:ST262151 ACN262146:ACP262151 AMJ262146:AML262151 AWF262146:AWH262151 BGB262146:BGD262151 BPX262146:BPZ262151 BZT262146:BZV262151 CJP262146:CJR262151 CTL262146:CTN262151 DDH262146:DDJ262151 DND262146:DNF262151 DWZ262146:DXB262151 EGV262146:EGX262151 EQR262146:EQT262151 FAN262146:FAP262151 FKJ262146:FKL262151 FUF262146:FUH262151 GEB262146:GED262151 GNX262146:GNZ262151 GXT262146:GXV262151 HHP262146:HHR262151 HRL262146:HRN262151 IBH262146:IBJ262151 ILD262146:ILF262151 IUZ262146:IVB262151 JEV262146:JEX262151 JOR262146:JOT262151 JYN262146:JYP262151 KIJ262146:KIL262151 KSF262146:KSH262151 LCB262146:LCD262151 LLX262146:LLZ262151 LVT262146:LVV262151 MFP262146:MFR262151 MPL262146:MPN262151 MZH262146:MZJ262151 NJD262146:NJF262151 NSZ262146:NTB262151 OCV262146:OCX262151 OMR262146:OMT262151 OWN262146:OWP262151 PGJ262146:PGL262151 PQF262146:PQH262151 QAB262146:QAD262151 QJX262146:QJZ262151 QTT262146:QTV262151 RDP262146:RDR262151 RNL262146:RNN262151 RXH262146:RXJ262151 SHD262146:SHF262151 SQZ262146:SRB262151 TAV262146:TAX262151 TKR262146:TKT262151 TUN262146:TUP262151 UEJ262146:UEL262151 UOF262146:UOH262151 UYB262146:UYD262151 VHX262146:VHZ262151 VRT262146:VRV262151 WBP262146:WBR262151 WLL262146:WLN262151 WVH262146:WVJ262151 M327687:O327692 IV327682:IX327687 SR327682:ST327687 ACN327682:ACP327687 AMJ327682:AML327687 AWF327682:AWH327687 BGB327682:BGD327687 BPX327682:BPZ327687 BZT327682:BZV327687 CJP327682:CJR327687 CTL327682:CTN327687 DDH327682:DDJ327687 DND327682:DNF327687 DWZ327682:DXB327687 EGV327682:EGX327687 EQR327682:EQT327687 FAN327682:FAP327687 FKJ327682:FKL327687 FUF327682:FUH327687 GEB327682:GED327687 GNX327682:GNZ327687 GXT327682:GXV327687 HHP327682:HHR327687 HRL327682:HRN327687 IBH327682:IBJ327687 ILD327682:ILF327687 IUZ327682:IVB327687 JEV327682:JEX327687 JOR327682:JOT327687 JYN327682:JYP327687 KIJ327682:KIL327687 KSF327682:KSH327687 LCB327682:LCD327687 LLX327682:LLZ327687 LVT327682:LVV327687 MFP327682:MFR327687 MPL327682:MPN327687 MZH327682:MZJ327687 NJD327682:NJF327687 NSZ327682:NTB327687 OCV327682:OCX327687 OMR327682:OMT327687 OWN327682:OWP327687 PGJ327682:PGL327687 PQF327682:PQH327687 QAB327682:QAD327687 QJX327682:QJZ327687 QTT327682:QTV327687 RDP327682:RDR327687 RNL327682:RNN327687 RXH327682:RXJ327687 SHD327682:SHF327687 SQZ327682:SRB327687 TAV327682:TAX327687 TKR327682:TKT327687 TUN327682:TUP327687 UEJ327682:UEL327687 UOF327682:UOH327687 UYB327682:UYD327687 VHX327682:VHZ327687 VRT327682:VRV327687 WBP327682:WBR327687 WLL327682:WLN327687 WVH327682:WVJ327687 M393223:O393228 IV393218:IX393223 SR393218:ST393223 ACN393218:ACP393223 AMJ393218:AML393223 AWF393218:AWH393223 BGB393218:BGD393223 BPX393218:BPZ393223 BZT393218:BZV393223 CJP393218:CJR393223 CTL393218:CTN393223 DDH393218:DDJ393223 DND393218:DNF393223 DWZ393218:DXB393223 EGV393218:EGX393223 EQR393218:EQT393223 FAN393218:FAP393223 FKJ393218:FKL393223 FUF393218:FUH393223 GEB393218:GED393223 GNX393218:GNZ393223 GXT393218:GXV393223 HHP393218:HHR393223 HRL393218:HRN393223 IBH393218:IBJ393223 ILD393218:ILF393223 IUZ393218:IVB393223 JEV393218:JEX393223 JOR393218:JOT393223 JYN393218:JYP393223 KIJ393218:KIL393223 KSF393218:KSH393223 LCB393218:LCD393223 LLX393218:LLZ393223 LVT393218:LVV393223 MFP393218:MFR393223 MPL393218:MPN393223 MZH393218:MZJ393223 NJD393218:NJF393223 NSZ393218:NTB393223 OCV393218:OCX393223 OMR393218:OMT393223 OWN393218:OWP393223 PGJ393218:PGL393223 PQF393218:PQH393223 QAB393218:QAD393223 QJX393218:QJZ393223 QTT393218:QTV393223 RDP393218:RDR393223 RNL393218:RNN393223 RXH393218:RXJ393223 SHD393218:SHF393223 SQZ393218:SRB393223 TAV393218:TAX393223 TKR393218:TKT393223 TUN393218:TUP393223 UEJ393218:UEL393223 UOF393218:UOH393223 UYB393218:UYD393223 VHX393218:VHZ393223 VRT393218:VRV393223 WBP393218:WBR393223 WLL393218:WLN393223 WVH393218:WVJ393223 M458759:O458764 IV458754:IX458759 SR458754:ST458759 ACN458754:ACP458759 AMJ458754:AML458759 AWF458754:AWH458759 BGB458754:BGD458759 BPX458754:BPZ458759 BZT458754:BZV458759 CJP458754:CJR458759 CTL458754:CTN458759 DDH458754:DDJ458759 DND458754:DNF458759 DWZ458754:DXB458759 EGV458754:EGX458759 EQR458754:EQT458759 FAN458754:FAP458759 FKJ458754:FKL458759 FUF458754:FUH458759 GEB458754:GED458759 GNX458754:GNZ458759 GXT458754:GXV458759 HHP458754:HHR458759 HRL458754:HRN458759 IBH458754:IBJ458759 ILD458754:ILF458759 IUZ458754:IVB458759 JEV458754:JEX458759 JOR458754:JOT458759 JYN458754:JYP458759 KIJ458754:KIL458759 KSF458754:KSH458759 LCB458754:LCD458759 LLX458754:LLZ458759 LVT458754:LVV458759 MFP458754:MFR458759 MPL458754:MPN458759 MZH458754:MZJ458759 NJD458754:NJF458759 NSZ458754:NTB458759 OCV458754:OCX458759 OMR458754:OMT458759 OWN458754:OWP458759 PGJ458754:PGL458759 PQF458754:PQH458759 QAB458754:QAD458759 QJX458754:QJZ458759 QTT458754:QTV458759 RDP458754:RDR458759 RNL458754:RNN458759 RXH458754:RXJ458759 SHD458754:SHF458759 SQZ458754:SRB458759 TAV458754:TAX458759 TKR458754:TKT458759 TUN458754:TUP458759 UEJ458754:UEL458759 UOF458754:UOH458759 UYB458754:UYD458759 VHX458754:VHZ458759 VRT458754:VRV458759 WBP458754:WBR458759 WLL458754:WLN458759 WVH458754:WVJ458759 M524295:O524300 IV524290:IX524295 SR524290:ST524295 ACN524290:ACP524295 AMJ524290:AML524295 AWF524290:AWH524295 BGB524290:BGD524295 BPX524290:BPZ524295 BZT524290:BZV524295 CJP524290:CJR524295 CTL524290:CTN524295 DDH524290:DDJ524295 DND524290:DNF524295 DWZ524290:DXB524295 EGV524290:EGX524295 EQR524290:EQT524295 FAN524290:FAP524295 FKJ524290:FKL524295 FUF524290:FUH524295 GEB524290:GED524295 GNX524290:GNZ524295 GXT524290:GXV524295 HHP524290:HHR524295 HRL524290:HRN524295 IBH524290:IBJ524295 ILD524290:ILF524295 IUZ524290:IVB524295 JEV524290:JEX524295 JOR524290:JOT524295 JYN524290:JYP524295 KIJ524290:KIL524295 KSF524290:KSH524295 LCB524290:LCD524295 LLX524290:LLZ524295 LVT524290:LVV524295 MFP524290:MFR524295 MPL524290:MPN524295 MZH524290:MZJ524295 NJD524290:NJF524295 NSZ524290:NTB524295 OCV524290:OCX524295 OMR524290:OMT524295 OWN524290:OWP524295 PGJ524290:PGL524295 PQF524290:PQH524295 QAB524290:QAD524295 QJX524290:QJZ524295 QTT524290:QTV524295 RDP524290:RDR524295 RNL524290:RNN524295 RXH524290:RXJ524295 SHD524290:SHF524295 SQZ524290:SRB524295 TAV524290:TAX524295 TKR524290:TKT524295 TUN524290:TUP524295 UEJ524290:UEL524295 UOF524290:UOH524295 UYB524290:UYD524295 VHX524290:VHZ524295 VRT524290:VRV524295 WBP524290:WBR524295 WLL524290:WLN524295 WVH524290:WVJ524295 M589831:O589836 IV589826:IX589831 SR589826:ST589831 ACN589826:ACP589831 AMJ589826:AML589831 AWF589826:AWH589831 BGB589826:BGD589831 BPX589826:BPZ589831 BZT589826:BZV589831 CJP589826:CJR589831 CTL589826:CTN589831 DDH589826:DDJ589831 DND589826:DNF589831 DWZ589826:DXB589831 EGV589826:EGX589831 EQR589826:EQT589831 FAN589826:FAP589831 FKJ589826:FKL589831 FUF589826:FUH589831 GEB589826:GED589831 GNX589826:GNZ589831 GXT589826:GXV589831 HHP589826:HHR589831 HRL589826:HRN589831 IBH589826:IBJ589831 ILD589826:ILF589831 IUZ589826:IVB589831 JEV589826:JEX589831 JOR589826:JOT589831 JYN589826:JYP589831 KIJ589826:KIL589831 KSF589826:KSH589831 LCB589826:LCD589831 LLX589826:LLZ589831 LVT589826:LVV589831 MFP589826:MFR589831 MPL589826:MPN589831 MZH589826:MZJ589831 NJD589826:NJF589831 NSZ589826:NTB589831 OCV589826:OCX589831 OMR589826:OMT589831 OWN589826:OWP589831 PGJ589826:PGL589831 PQF589826:PQH589831 QAB589826:QAD589831 QJX589826:QJZ589831 QTT589826:QTV589831 RDP589826:RDR589831 RNL589826:RNN589831 RXH589826:RXJ589831 SHD589826:SHF589831 SQZ589826:SRB589831 TAV589826:TAX589831 TKR589826:TKT589831 TUN589826:TUP589831 UEJ589826:UEL589831 UOF589826:UOH589831 UYB589826:UYD589831 VHX589826:VHZ589831 VRT589826:VRV589831 WBP589826:WBR589831 WLL589826:WLN589831 WVH589826:WVJ589831 M655367:O655372 IV655362:IX655367 SR655362:ST655367 ACN655362:ACP655367 AMJ655362:AML655367 AWF655362:AWH655367 BGB655362:BGD655367 BPX655362:BPZ655367 BZT655362:BZV655367 CJP655362:CJR655367 CTL655362:CTN655367 DDH655362:DDJ655367 DND655362:DNF655367 DWZ655362:DXB655367 EGV655362:EGX655367 EQR655362:EQT655367 FAN655362:FAP655367 FKJ655362:FKL655367 FUF655362:FUH655367 GEB655362:GED655367 GNX655362:GNZ655367 GXT655362:GXV655367 HHP655362:HHR655367 HRL655362:HRN655367 IBH655362:IBJ655367 ILD655362:ILF655367 IUZ655362:IVB655367 JEV655362:JEX655367 JOR655362:JOT655367 JYN655362:JYP655367 KIJ655362:KIL655367 KSF655362:KSH655367 LCB655362:LCD655367 LLX655362:LLZ655367 LVT655362:LVV655367 MFP655362:MFR655367 MPL655362:MPN655367 MZH655362:MZJ655367 NJD655362:NJF655367 NSZ655362:NTB655367 OCV655362:OCX655367 OMR655362:OMT655367 OWN655362:OWP655367 PGJ655362:PGL655367 PQF655362:PQH655367 QAB655362:QAD655367 QJX655362:QJZ655367 QTT655362:QTV655367 RDP655362:RDR655367 RNL655362:RNN655367 RXH655362:RXJ655367 SHD655362:SHF655367 SQZ655362:SRB655367 TAV655362:TAX655367 TKR655362:TKT655367 TUN655362:TUP655367 UEJ655362:UEL655367 UOF655362:UOH655367 UYB655362:UYD655367 VHX655362:VHZ655367 VRT655362:VRV655367 WBP655362:WBR655367 WLL655362:WLN655367 WVH655362:WVJ655367 M720903:O720908 IV720898:IX720903 SR720898:ST720903 ACN720898:ACP720903 AMJ720898:AML720903 AWF720898:AWH720903 BGB720898:BGD720903 BPX720898:BPZ720903 BZT720898:BZV720903 CJP720898:CJR720903 CTL720898:CTN720903 DDH720898:DDJ720903 DND720898:DNF720903 DWZ720898:DXB720903 EGV720898:EGX720903 EQR720898:EQT720903 FAN720898:FAP720903 FKJ720898:FKL720903 FUF720898:FUH720903 GEB720898:GED720903 GNX720898:GNZ720903 GXT720898:GXV720903 HHP720898:HHR720903 HRL720898:HRN720903 IBH720898:IBJ720903 ILD720898:ILF720903 IUZ720898:IVB720903 JEV720898:JEX720903 JOR720898:JOT720903 JYN720898:JYP720903 KIJ720898:KIL720903 KSF720898:KSH720903 LCB720898:LCD720903 LLX720898:LLZ720903 LVT720898:LVV720903 MFP720898:MFR720903 MPL720898:MPN720903 MZH720898:MZJ720903 NJD720898:NJF720903 NSZ720898:NTB720903 OCV720898:OCX720903 OMR720898:OMT720903 OWN720898:OWP720903 PGJ720898:PGL720903 PQF720898:PQH720903 QAB720898:QAD720903 QJX720898:QJZ720903 QTT720898:QTV720903 RDP720898:RDR720903 RNL720898:RNN720903 RXH720898:RXJ720903 SHD720898:SHF720903 SQZ720898:SRB720903 TAV720898:TAX720903 TKR720898:TKT720903 TUN720898:TUP720903 UEJ720898:UEL720903 UOF720898:UOH720903 UYB720898:UYD720903 VHX720898:VHZ720903 VRT720898:VRV720903 WBP720898:WBR720903 WLL720898:WLN720903 WVH720898:WVJ720903 M786439:O786444 IV786434:IX786439 SR786434:ST786439 ACN786434:ACP786439 AMJ786434:AML786439 AWF786434:AWH786439 BGB786434:BGD786439 BPX786434:BPZ786439 BZT786434:BZV786439 CJP786434:CJR786439 CTL786434:CTN786439 DDH786434:DDJ786439 DND786434:DNF786439 DWZ786434:DXB786439 EGV786434:EGX786439 EQR786434:EQT786439 FAN786434:FAP786439 FKJ786434:FKL786439 FUF786434:FUH786439 GEB786434:GED786439 GNX786434:GNZ786439 GXT786434:GXV786439 HHP786434:HHR786439 HRL786434:HRN786439 IBH786434:IBJ786439 ILD786434:ILF786439 IUZ786434:IVB786439 JEV786434:JEX786439 JOR786434:JOT786439 JYN786434:JYP786439 KIJ786434:KIL786439 KSF786434:KSH786439 LCB786434:LCD786439 LLX786434:LLZ786439 LVT786434:LVV786439 MFP786434:MFR786439 MPL786434:MPN786439 MZH786434:MZJ786439 NJD786434:NJF786439 NSZ786434:NTB786439 OCV786434:OCX786439 OMR786434:OMT786439 OWN786434:OWP786439 PGJ786434:PGL786439 PQF786434:PQH786439 QAB786434:QAD786439 QJX786434:QJZ786439 QTT786434:QTV786439 RDP786434:RDR786439 RNL786434:RNN786439 RXH786434:RXJ786439 SHD786434:SHF786439 SQZ786434:SRB786439 TAV786434:TAX786439 TKR786434:TKT786439 TUN786434:TUP786439 UEJ786434:UEL786439 UOF786434:UOH786439 UYB786434:UYD786439 VHX786434:VHZ786439 VRT786434:VRV786439 WBP786434:WBR786439 WLL786434:WLN786439 WVH786434:WVJ786439 M851975:O851980 IV851970:IX851975 SR851970:ST851975 ACN851970:ACP851975 AMJ851970:AML851975 AWF851970:AWH851975 BGB851970:BGD851975 BPX851970:BPZ851975 BZT851970:BZV851975 CJP851970:CJR851975 CTL851970:CTN851975 DDH851970:DDJ851975 DND851970:DNF851975 DWZ851970:DXB851975 EGV851970:EGX851975 EQR851970:EQT851975 FAN851970:FAP851975 FKJ851970:FKL851975 FUF851970:FUH851975 GEB851970:GED851975 GNX851970:GNZ851975 GXT851970:GXV851975 HHP851970:HHR851975 HRL851970:HRN851975 IBH851970:IBJ851975 ILD851970:ILF851975 IUZ851970:IVB851975 JEV851970:JEX851975 JOR851970:JOT851975 JYN851970:JYP851975 KIJ851970:KIL851975 KSF851970:KSH851975 LCB851970:LCD851975 LLX851970:LLZ851975 LVT851970:LVV851975 MFP851970:MFR851975 MPL851970:MPN851975 MZH851970:MZJ851975 NJD851970:NJF851975 NSZ851970:NTB851975 OCV851970:OCX851975 OMR851970:OMT851975 OWN851970:OWP851975 PGJ851970:PGL851975 PQF851970:PQH851975 QAB851970:QAD851975 QJX851970:QJZ851975 QTT851970:QTV851975 RDP851970:RDR851975 RNL851970:RNN851975 RXH851970:RXJ851975 SHD851970:SHF851975 SQZ851970:SRB851975 TAV851970:TAX851975 TKR851970:TKT851975 TUN851970:TUP851975 UEJ851970:UEL851975 UOF851970:UOH851975 UYB851970:UYD851975 VHX851970:VHZ851975 VRT851970:VRV851975 WBP851970:WBR851975 WLL851970:WLN851975 WVH851970:WVJ851975 M917511:O917516 IV917506:IX917511 SR917506:ST917511 ACN917506:ACP917511 AMJ917506:AML917511 AWF917506:AWH917511 BGB917506:BGD917511 BPX917506:BPZ917511 BZT917506:BZV917511 CJP917506:CJR917511 CTL917506:CTN917511 DDH917506:DDJ917511 DND917506:DNF917511 DWZ917506:DXB917511 EGV917506:EGX917511 EQR917506:EQT917511 FAN917506:FAP917511 FKJ917506:FKL917511 FUF917506:FUH917511 GEB917506:GED917511 GNX917506:GNZ917511 GXT917506:GXV917511 HHP917506:HHR917511 HRL917506:HRN917511 IBH917506:IBJ917511 ILD917506:ILF917511 IUZ917506:IVB917511 JEV917506:JEX917511 JOR917506:JOT917511 JYN917506:JYP917511 KIJ917506:KIL917511 KSF917506:KSH917511 LCB917506:LCD917511 LLX917506:LLZ917511 LVT917506:LVV917511 MFP917506:MFR917511 MPL917506:MPN917511 MZH917506:MZJ917511 NJD917506:NJF917511 NSZ917506:NTB917511 OCV917506:OCX917511 OMR917506:OMT917511 OWN917506:OWP917511 PGJ917506:PGL917511 PQF917506:PQH917511 QAB917506:QAD917511 QJX917506:QJZ917511 QTT917506:QTV917511 RDP917506:RDR917511 RNL917506:RNN917511 RXH917506:RXJ917511 SHD917506:SHF917511 SQZ917506:SRB917511 TAV917506:TAX917511 TKR917506:TKT917511 TUN917506:TUP917511 UEJ917506:UEL917511 UOF917506:UOH917511 UYB917506:UYD917511 VHX917506:VHZ917511 VRT917506:VRV917511 WBP917506:WBR917511 WLL917506:WLN917511 WVH917506:WVJ917511 M983047:O983052 IV983042:IX983047 SR983042:ST983047 ACN983042:ACP983047 AMJ983042:AML983047 AWF983042:AWH983047 BGB983042:BGD983047 BPX983042:BPZ983047 BZT983042:BZV983047 CJP983042:CJR983047 CTL983042:CTN983047 DDH983042:DDJ983047 DND983042:DNF983047 DWZ983042:DXB983047 EGV983042:EGX983047 EQR983042:EQT983047 FAN983042:FAP983047 FKJ983042:FKL983047 FUF983042:FUH983047 GEB983042:GED983047 GNX983042:GNZ983047 GXT983042:GXV983047 HHP983042:HHR983047 HRL983042:HRN983047 IBH983042:IBJ983047 ILD983042:ILF983047 IUZ983042:IVB983047 JEV983042:JEX983047 JOR983042:JOT983047 JYN983042:JYP983047 KIJ983042:KIL983047 KSF983042:KSH983047 LCB983042:LCD983047 LLX983042:LLZ983047 LVT983042:LVV983047 MFP983042:MFR983047 MPL983042:MPN983047 MZH983042:MZJ983047 NJD983042:NJF983047 NSZ983042:NTB983047 OCV983042:OCX983047 OMR983042:OMT983047 OWN983042:OWP983047 PGJ983042:PGL983047 PQF983042:PQH983047 QAB983042:QAD983047 QJX983042:QJZ983047 QTT983042:QTV983047 RDP983042:RDR983047 RNL983042:RNN983047 RXH983042:RXJ983047 SHD983042:SHF983047 SQZ983042:SRB983047 TAV983042:TAX983047 TKR983042:TKT983047 TUN983042:TUP983047 UEJ983042:UEL983047 UOF983042:UOH983047 UYB983042:UYD983047 VHX983042:VHZ983047 VRT983042:VRV983047 WBP983042:WBR983047 WLL983042:WLN983047 WVH983042:WVJ983047 M65541:O65541 IV65536:IX65536 SR65536:ST65536 ACN65536:ACP65536 AMJ65536:AML65536 AWF65536:AWH65536 BGB65536:BGD65536 BPX65536:BPZ65536 BZT65536:BZV65536 CJP65536:CJR65536 CTL65536:CTN65536 DDH65536:DDJ65536 DND65536:DNF65536 DWZ65536:DXB65536 EGV65536:EGX65536 EQR65536:EQT65536 FAN65536:FAP65536 FKJ65536:FKL65536 FUF65536:FUH65536 GEB65536:GED65536 GNX65536:GNZ65536 GXT65536:GXV65536 HHP65536:HHR65536 HRL65536:HRN65536 IBH65536:IBJ65536 ILD65536:ILF65536 IUZ65536:IVB65536 JEV65536:JEX65536 JOR65536:JOT65536 JYN65536:JYP65536 KIJ65536:KIL65536 KSF65536:KSH65536 LCB65536:LCD65536 LLX65536:LLZ65536 LVT65536:LVV65536 MFP65536:MFR65536 MPL65536:MPN65536 MZH65536:MZJ65536 NJD65536:NJF65536 NSZ65536:NTB65536 OCV65536:OCX65536 OMR65536:OMT65536 OWN65536:OWP65536 PGJ65536:PGL65536 PQF65536:PQH65536 QAB65536:QAD65536 QJX65536:QJZ65536 QTT65536:QTV65536 RDP65536:RDR65536 RNL65536:RNN65536 RXH65536:RXJ65536 SHD65536:SHF65536 SQZ65536:SRB65536 TAV65536:TAX65536 TKR65536:TKT65536 TUN65536:TUP65536 UEJ65536:UEL65536 UOF65536:UOH65536 UYB65536:UYD65536 VHX65536:VHZ65536 VRT65536:VRV65536 WBP65536:WBR65536 WLL65536:WLN65536 WVH65536:WVJ65536 M131077:O131077 IV131072:IX131072 SR131072:ST131072 ACN131072:ACP131072 AMJ131072:AML131072 AWF131072:AWH131072 BGB131072:BGD131072 BPX131072:BPZ131072 BZT131072:BZV131072 CJP131072:CJR131072 CTL131072:CTN131072 DDH131072:DDJ131072 DND131072:DNF131072 DWZ131072:DXB131072 EGV131072:EGX131072 EQR131072:EQT131072 FAN131072:FAP131072 FKJ131072:FKL131072 FUF131072:FUH131072 GEB131072:GED131072 GNX131072:GNZ131072 GXT131072:GXV131072 HHP131072:HHR131072 HRL131072:HRN131072 IBH131072:IBJ131072 ILD131072:ILF131072 IUZ131072:IVB131072 JEV131072:JEX131072 JOR131072:JOT131072 JYN131072:JYP131072 KIJ131072:KIL131072 KSF131072:KSH131072 LCB131072:LCD131072 LLX131072:LLZ131072 LVT131072:LVV131072 MFP131072:MFR131072 MPL131072:MPN131072 MZH131072:MZJ131072 NJD131072:NJF131072 NSZ131072:NTB131072 OCV131072:OCX131072 OMR131072:OMT131072 OWN131072:OWP131072 PGJ131072:PGL131072 PQF131072:PQH131072 QAB131072:QAD131072 QJX131072:QJZ131072 QTT131072:QTV131072 RDP131072:RDR131072 RNL131072:RNN131072 RXH131072:RXJ131072 SHD131072:SHF131072 SQZ131072:SRB131072 TAV131072:TAX131072 TKR131072:TKT131072 TUN131072:TUP131072 UEJ131072:UEL131072 UOF131072:UOH131072 UYB131072:UYD131072 VHX131072:VHZ131072 VRT131072:VRV131072 WBP131072:WBR131072 WLL131072:WLN131072 WVH131072:WVJ131072 M196613:O196613 IV196608:IX196608 SR196608:ST196608 ACN196608:ACP196608 AMJ196608:AML196608 AWF196608:AWH196608 BGB196608:BGD196608 BPX196608:BPZ196608 BZT196608:BZV196608 CJP196608:CJR196608 CTL196608:CTN196608 DDH196608:DDJ196608 DND196608:DNF196608 DWZ196608:DXB196608 EGV196608:EGX196608 EQR196608:EQT196608 FAN196608:FAP196608 FKJ196608:FKL196608 FUF196608:FUH196608 GEB196608:GED196608 GNX196608:GNZ196608 GXT196608:GXV196608 HHP196608:HHR196608 HRL196608:HRN196608 IBH196608:IBJ196608 ILD196608:ILF196608 IUZ196608:IVB196608 JEV196608:JEX196608 JOR196608:JOT196608 JYN196608:JYP196608 KIJ196608:KIL196608 KSF196608:KSH196608 LCB196608:LCD196608 LLX196608:LLZ196608 LVT196608:LVV196608 MFP196608:MFR196608 MPL196608:MPN196608 MZH196608:MZJ196608 NJD196608:NJF196608 NSZ196608:NTB196608 OCV196608:OCX196608 OMR196608:OMT196608 OWN196608:OWP196608 PGJ196608:PGL196608 PQF196608:PQH196608 QAB196608:QAD196608 QJX196608:QJZ196608 QTT196608:QTV196608 RDP196608:RDR196608 RNL196608:RNN196608 RXH196608:RXJ196608 SHD196608:SHF196608 SQZ196608:SRB196608 TAV196608:TAX196608 TKR196608:TKT196608 TUN196608:TUP196608 UEJ196608:UEL196608 UOF196608:UOH196608 UYB196608:UYD196608 VHX196608:VHZ196608 VRT196608:VRV196608 WBP196608:WBR196608 WLL196608:WLN196608 WVH196608:WVJ196608 M262149:O262149 IV262144:IX262144 SR262144:ST262144 ACN262144:ACP262144 AMJ262144:AML262144 AWF262144:AWH262144 BGB262144:BGD262144 BPX262144:BPZ262144 BZT262144:BZV262144 CJP262144:CJR262144 CTL262144:CTN262144 DDH262144:DDJ262144 DND262144:DNF262144 DWZ262144:DXB262144 EGV262144:EGX262144 EQR262144:EQT262144 FAN262144:FAP262144 FKJ262144:FKL262144 FUF262144:FUH262144 GEB262144:GED262144 GNX262144:GNZ262144 GXT262144:GXV262144 HHP262144:HHR262144 HRL262144:HRN262144 IBH262144:IBJ262144 ILD262144:ILF262144 IUZ262144:IVB262144 JEV262144:JEX262144 JOR262144:JOT262144 JYN262144:JYP262144 KIJ262144:KIL262144 KSF262144:KSH262144 LCB262144:LCD262144 LLX262144:LLZ262144 LVT262144:LVV262144 MFP262144:MFR262144 MPL262144:MPN262144 MZH262144:MZJ262144 NJD262144:NJF262144 NSZ262144:NTB262144 OCV262144:OCX262144 OMR262144:OMT262144 OWN262144:OWP262144 PGJ262144:PGL262144 PQF262144:PQH262144 QAB262144:QAD262144 QJX262144:QJZ262144 QTT262144:QTV262144 RDP262144:RDR262144 RNL262144:RNN262144 RXH262144:RXJ262144 SHD262144:SHF262144 SQZ262144:SRB262144 TAV262144:TAX262144 TKR262144:TKT262144 TUN262144:TUP262144 UEJ262144:UEL262144 UOF262144:UOH262144 UYB262144:UYD262144 VHX262144:VHZ262144 VRT262144:VRV262144 WBP262144:WBR262144 WLL262144:WLN262144 WVH262144:WVJ262144 M327685:O327685 IV327680:IX327680 SR327680:ST327680 ACN327680:ACP327680 AMJ327680:AML327680 AWF327680:AWH327680 BGB327680:BGD327680 BPX327680:BPZ327680 BZT327680:BZV327680 CJP327680:CJR327680 CTL327680:CTN327680 DDH327680:DDJ327680 DND327680:DNF327680 DWZ327680:DXB327680 EGV327680:EGX327680 EQR327680:EQT327680 FAN327680:FAP327680 FKJ327680:FKL327680 FUF327680:FUH327680 GEB327680:GED327680 GNX327680:GNZ327680 GXT327680:GXV327680 HHP327680:HHR327680 HRL327680:HRN327680 IBH327680:IBJ327680 ILD327680:ILF327680 IUZ327680:IVB327680 JEV327680:JEX327680 JOR327680:JOT327680 JYN327680:JYP327680 KIJ327680:KIL327680 KSF327680:KSH327680 LCB327680:LCD327680 LLX327680:LLZ327680 LVT327680:LVV327680 MFP327680:MFR327680 MPL327680:MPN327680 MZH327680:MZJ327680 NJD327680:NJF327680 NSZ327680:NTB327680 OCV327680:OCX327680 OMR327680:OMT327680 OWN327680:OWP327680 PGJ327680:PGL327680 PQF327680:PQH327680 QAB327680:QAD327680 QJX327680:QJZ327680 QTT327680:QTV327680 RDP327680:RDR327680 RNL327680:RNN327680 RXH327680:RXJ327680 SHD327680:SHF327680 SQZ327680:SRB327680 TAV327680:TAX327680 TKR327680:TKT327680 TUN327680:TUP327680 UEJ327680:UEL327680 UOF327680:UOH327680 UYB327680:UYD327680 VHX327680:VHZ327680 VRT327680:VRV327680 WBP327680:WBR327680 WLL327680:WLN327680 WVH327680:WVJ327680 M393221:O393221 IV393216:IX393216 SR393216:ST393216 ACN393216:ACP393216 AMJ393216:AML393216 AWF393216:AWH393216 BGB393216:BGD393216 BPX393216:BPZ393216 BZT393216:BZV393216 CJP393216:CJR393216 CTL393216:CTN393216 DDH393216:DDJ393216 DND393216:DNF393216 DWZ393216:DXB393216 EGV393216:EGX393216 EQR393216:EQT393216 FAN393216:FAP393216 FKJ393216:FKL393216 FUF393216:FUH393216 GEB393216:GED393216 GNX393216:GNZ393216 GXT393216:GXV393216 HHP393216:HHR393216 HRL393216:HRN393216 IBH393216:IBJ393216 ILD393216:ILF393216 IUZ393216:IVB393216 JEV393216:JEX393216 JOR393216:JOT393216 JYN393216:JYP393216 KIJ393216:KIL393216 KSF393216:KSH393216 LCB393216:LCD393216 LLX393216:LLZ393216 LVT393216:LVV393216 MFP393216:MFR393216 MPL393216:MPN393216 MZH393216:MZJ393216 NJD393216:NJF393216 NSZ393216:NTB393216 OCV393216:OCX393216 OMR393216:OMT393216 OWN393216:OWP393216 PGJ393216:PGL393216 PQF393216:PQH393216 QAB393216:QAD393216 QJX393216:QJZ393216 QTT393216:QTV393216 RDP393216:RDR393216 RNL393216:RNN393216 RXH393216:RXJ393216 SHD393216:SHF393216 SQZ393216:SRB393216 TAV393216:TAX393216 TKR393216:TKT393216 TUN393216:TUP393216 UEJ393216:UEL393216 UOF393216:UOH393216 UYB393216:UYD393216 VHX393216:VHZ393216 VRT393216:VRV393216 WBP393216:WBR393216 WLL393216:WLN393216 WVH393216:WVJ393216 M458757:O458757 IV458752:IX458752 SR458752:ST458752 ACN458752:ACP458752 AMJ458752:AML458752 AWF458752:AWH458752 BGB458752:BGD458752 BPX458752:BPZ458752 BZT458752:BZV458752 CJP458752:CJR458752 CTL458752:CTN458752 DDH458752:DDJ458752 DND458752:DNF458752 DWZ458752:DXB458752 EGV458752:EGX458752 EQR458752:EQT458752 FAN458752:FAP458752 FKJ458752:FKL458752 FUF458752:FUH458752 GEB458752:GED458752 GNX458752:GNZ458752 GXT458752:GXV458752 HHP458752:HHR458752 HRL458752:HRN458752 IBH458752:IBJ458752 ILD458752:ILF458752 IUZ458752:IVB458752 JEV458752:JEX458752 JOR458752:JOT458752 JYN458752:JYP458752 KIJ458752:KIL458752 KSF458752:KSH458752 LCB458752:LCD458752 LLX458752:LLZ458752 LVT458752:LVV458752 MFP458752:MFR458752 MPL458752:MPN458752 MZH458752:MZJ458752 NJD458752:NJF458752 NSZ458752:NTB458752 OCV458752:OCX458752 OMR458752:OMT458752 OWN458752:OWP458752 PGJ458752:PGL458752 PQF458752:PQH458752 QAB458752:QAD458752 QJX458752:QJZ458752 QTT458752:QTV458752 RDP458752:RDR458752 RNL458752:RNN458752 RXH458752:RXJ458752 SHD458752:SHF458752 SQZ458752:SRB458752 TAV458752:TAX458752 TKR458752:TKT458752 TUN458752:TUP458752 UEJ458752:UEL458752 UOF458752:UOH458752 UYB458752:UYD458752 VHX458752:VHZ458752 VRT458752:VRV458752 WBP458752:WBR458752 WLL458752:WLN458752 WVH458752:WVJ458752 M524293:O524293 IV524288:IX524288 SR524288:ST524288 ACN524288:ACP524288 AMJ524288:AML524288 AWF524288:AWH524288 BGB524288:BGD524288 BPX524288:BPZ524288 BZT524288:BZV524288 CJP524288:CJR524288 CTL524288:CTN524288 DDH524288:DDJ524288 DND524288:DNF524288 DWZ524288:DXB524288 EGV524288:EGX524288 EQR524288:EQT524288 FAN524288:FAP524288 FKJ524288:FKL524288 FUF524288:FUH524288 GEB524288:GED524288 GNX524288:GNZ524288 GXT524288:GXV524288 HHP524288:HHR524288 HRL524288:HRN524288 IBH524288:IBJ524288 ILD524288:ILF524288 IUZ524288:IVB524288 JEV524288:JEX524288 JOR524288:JOT524288 JYN524288:JYP524288 KIJ524288:KIL524288 KSF524288:KSH524288 LCB524288:LCD524288 LLX524288:LLZ524288 LVT524288:LVV524288 MFP524288:MFR524288 MPL524288:MPN524288 MZH524288:MZJ524288 NJD524288:NJF524288 NSZ524288:NTB524288 OCV524288:OCX524288 OMR524288:OMT524288 OWN524288:OWP524288 PGJ524288:PGL524288 PQF524288:PQH524288 QAB524288:QAD524288 QJX524288:QJZ524288 QTT524288:QTV524288 RDP524288:RDR524288 RNL524288:RNN524288 RXH524288:RXJ524288 SHD524288:SHF524288 SQZ524288:SRB524288 TAV524288:TAX524288 TKR524288:TKT524288 TUN524288:TUP524288 UEJ524288:UEL524288 UOF524288:UOH524288 UYB524288:UYD524288 VHX524288:VHZ524288 VRT524288:VRV524288 WBP524288:WBR524288 WLL524288:WLN524288 WVH524288:WVJ524288 M589829:O589829 IV589824:IX589824 SR589824:ST589824 ACN589824:ACP589824 AMJ589824:AML589824 AWF589824:AWH589824 BGB589824:BGD589824 BPX589824:BPZ589824 BZT589824:BZV589824 CJP589824:CJR589824 CTL589824:CTN589824 DDH589824:DDJ589824 DND589824:DNF589824 DWZ589824:DXB589824 EGV589824:EGX589824 EQR589824:EQT589824 FAN589824:FAP589824 FKJ589824:FKL589824 FUF589824:FUH589824 GEB589824:GED589824 GNX589824:GNZ589824 GXT589824:GXV589824 HHP589824:HHR589824 HRL589824:HRN589824 IBH589824:IBJ589824 ILD589824:ILF589824 IUZ589824:IVB589824 JEV589824:JEX589824 JOR589824:JOT589824 JYN589824:JYP589824 KIJ589824:KIL589824 KSF589824:KSH589824 LCB589824:LCD589824 LLX589824:LLZ589824 LVT589824:LVV589824 MFP589824:MFR589824 MPL589824:MPN589824 MZH589824:MZJ589824 NJD589824:NJF589824 NSZ589824:NTB589824 OCV589824:OCX589824 OMR589824:OMT589824 OWN589824:OWP589824 PGJ589824:PGL589824 PQF589824:PQH589824 QAB589824:QAD589824 QJX589824:QJZ589824 QTT589824:QTV589824 RDP589824:RDR589824 RNL589824:RNN589824 RXH589824:RXJ589824 SHD589824:SHF589824 SQZ589824:SRB589824 TAV589824:TAX589824 TKR589824:TKT589824 TUN589824:TUP589824 UEJ589824:UEL589824 UOF589824:UOH589824 UYB589824:UYD589824 VHX589824:VHZ589824 VRT589824:VRV589824 WBP589824:WBR589824 WLL589824:WLN589824 WVH589824:WVJ589824 M655365:O655365 IV655360:IX655360 SR655360:ST655360 ACN655360:ACP655360 AMJ655360:AML655360 AWF655360:AWH655360 BGB655360:BGD655360 BPX655360:BPZ655360 BZT655360:BZV655360 CJP655360:CJR655360 CTL655360:CTN655360 DDH655360:DDJ655360 DND655360:DNF655360 DWZ655360:DXB655360 EGV655360:EGX655360 EQR655360:EQT655360 FAN655360:FAP655360 FKJ655360:FKL655360 FUF655360:FUH655360 GEB655360:GED655360 GNX655360:GNZ655360 GXT655360:GXV655360 HHP655360:HHR655360 HRL655360:HRN655360 IBH655360:IBJ655360 ILD655360:ILF655360 IUZ655360:IVB655360 JEV655360:JEX655360 JOR655360:JOT655360 JYN655360:JYP655360 KIJ655360:KIL655360 KSF655360:KSH655360 LCB655360:LCD655360 LLX655360:LLZ655360 LVT655360:LVV655360 MFP655360:MFR655360 MPL655360:MPN655360 MZH655360:MZJ655360 NJD655360:NJF655360 NSZ655360:NTB655360 OCV655360:OCX655360 OMR655360:OMT655360 OWN655360:OWP655360 PGJ655360:PGL655360 PQF655360:PQH655360 QAB655360:QAD655360 QJX655360:QJZ655360 QTT655360:QTV655360 RDP655360:RDR655360 RNL655360:RNN655360 RXH655360:RXJ655360 SHD655360:SHF655360 SQZ655360:SRB655360 TAV655360:TAX655360 TKR655360:TKT655360 TUN655360:TUP655360 UEJ655360:UEL655360 UOF655360:UOH655360 UYB655360:UYD655360 VHX655360:VHZ655360 VRT655360:VRV655360 WBP655360:WBR655360 WLL655360:WLN655360 WVH655360:WVJ655360 M720901:O720901 IV720896:IX720896 SR720896:ST720896 ACN720896:ACP720896 AMJ720896:AML720896 AWF720896:AWH720896 BGB720896:BGD720896 BPX720896:BPZ720896 BZT720896:BZV720896 CJP720896:CJR720896 CTL720896:CTN720896 DDH720896:DDJ720896 DND720896:DNF720896 DWZ720896:DXB720896 EGV720896:EGX720896 EQR720896:EQT720896 FAN720896:FAP720896 FKJ720896:FKL720896 FUF720896:FUH720896 GEB720896:GED720896 GNX720896:GNZ720896 GXT720896:GXV720896 HHP720896:HHR720896 HRL720896:HRN720896 IBH720896:IBJ720896 ILD720896:ILF720896 IUZ720896:IVB720896 JEV720896:JEX720896 JOR720896:JOT720896 JYN720896:JYP720896 KIJ720896:KIL720896 KSF720896:KSH720896 LCB720896:LCD720896 LLX720896:LLZ720896 LVT720896:LVV720896 MFP720896:MFR720896 MPL720896:MPN720896 MZH720896:MZJ720896 NJD720896:NJF720896 NSZ720896:NTB720896 OCV720896:OCX720896 OMR720896:OMT720896 OWN720896:OWP720896 PGJ720896:PGL720896 PQF720896:PQH720896 QAB720896:QAD720896 QJX720896:QJZ720896 QTT720896:QTV720896 RDP720896:RDR720896 RNL720896:RNN720896 RXH720896:RXJ720896 SHD720896:SHF720896 SQZ720896:SRB720896 TAV720896:TAX720896 TKR720896:TKT720896 TUN720896:TUP720896 UEJ720896:UEL720896 UOF720896:UOH720896 UYB720896:UYD720896 VHX720896:VHZ720896 VRT720896:VRV720896 WBP720896:WBR720896 WLL720896:WLN720896 WVH720896:WVJ720896 M786437:O786437 IV786432:IX786432 SR786432:ST786432 ACN786432:ACP786432 AMJ786432:AML786432 AWF786432:AWH786432 BGB786432:BGD786432 BPX786432:BPZ786432 BZT786432:BZV786432 CJP786432:CJR786432 CTL786432:CTN786432 DDH786432:DDJ786432 DND786432:DNF786432 DWZ786432:DXB786432 EGV786432:EGX786432 EQR786432:EQT786432 FAN786432:FAP786432 FKJ786432:FKL786432 FUF786432:FUH786432 GEB786432:GED786432 GNX786432:GNZ786432 GXT786432:GXV786432 HHP786432:HHR786432 HRL786432:HRN786432 IBH786432:IBJ786432 ILD786432:ILF786432 IUZ786432:IVB786432 JEV786432:JEX786432 JOR786432:JOT786432 JYN786432:JYP786432 KIJ786432:KIL786432 KSF786432:KSH786432 LCB786432:LCD786432 LLX786432:LLZ786432 LVT786432:LVV786432 MFP786432:MFR786432 MPL786432:MPN786432 MZH786432:MZJ786432 NJD786432:NJF786432 NSZ786432:NTB786432 OCV786432:OCX786432 OMR786432:OMT786432 OWN786432:OWP786432 PGJ786432:PGL786432 PQF786432:PQH786432 QAB786432:QAD786432 QJX786432:QJZ786432 QTT786432:QTV786432 RDP786432:RDR786432 RNL786432:RNN786432 RXH786432:RXJ786432 SHD786432:SHF786432 SQZ786432:SRB786432 TAV786432:TAX786432 TKR786432:TKT786432 TUN786432:TUP786432 UEJ786432:UEL786432 UOF786432:UOH786432 UYB786432:UYD786432 VHX786432:VHZ786432 VRT786432:VRV786432 WBP786432:WBR786432 WLL786432:WLN786432 WVH786432:WVJ786432 M851973:O851973 IV851968:IX851968 SR851968:ST851968 ACN851968:ACP851968 AMJ851968:AML851968 AWF851968:AWH851968 BGB851968:BGD851968 BPX851968:BPZ851968 BZT851968:BZV851968 CJP851968:CJR851968 CTL851968:CTN851968 DDH851968:DDJ851968 DND851968:DNF851968 DWZ851968:DXB851968 EGV851968:EGX851968 EQR851968:EQT851968 FAN851968:FAP851968 FKJ851968:FKL851968 FUF851968:FUH851968 GEB851968:GED851968 GNX851968:GNZ851968 GXT851968:GXV851968 HHP851968:HHR851968 HRL851968:HRN851968 IBH851968:IBJ851968 ILD851968:ILF851968 IUZ851968:IVB851968 JEV851968:JEX851968 JOR851968:JOT851968 JYN851968:JYP851968 KIJ851968:KIL851968 KSF851968:KSH851968 LCB851968:LCD851968 LLX851968:LLZ851968 LVT851968:LVV851968 MFP851968:MFR851968 MPL851968:MPN851968 MZH851968:MZJ851968 NJD851968:NJF851968 NSZ851968:NTB851968 OCV851968:OCX851968 OMR851968:OMT851968 OWN851968:OWP851968 PGJ851968:PGL851968 PQF851968:PQH851968 QAB851968:QAD851968 QJX851968:QJZ851968 QTT851968:QTV851968 RDP851968:RDR851968 RNL851968:RNN851968 RXH851968:RXJ851968 SHD851968:SHF851968 SQZ851968:SRB851968 TAV851968:TAX851968 TKR851968:TKT851968 TUN851968:TUP851968 UEJ851968:UEL851968 UOF851968:UOH851968 UYB851968:UYD851968 VHX851968:VHZ851968 VRT851968:VRV851968 WBP851968:WBR851968 WLL851968:WLN851968 WVH851968:WVJ851968 M917509:O917509 IV917504:IX917504 SR917504:ST917504 ACN917504:ACP917504 AMJ917504:AML917504 AWF917504:AWH917504 BGB917504:BGD917504 BPX917504:BPZ917504 BZT917504:BZV917504 CJP917504:CJR917504 CTL917504:CTN917504 DDH917504:DDJ917504 DND917504:DNF917504 DWZ917504:DXB917504 EGV917504:EGX917504 EQR917504:EQT917504 FAN917504:FAP917504 FKJ917504:FKL917504 FUF917504:FUH917504 GEB917504:GED917504 GNX917504:GNZ917504 GXT917504:GXV917504 HHP917504:HHR917504 HRL917504:HRN917504 IBH917504:IBJ917504 ILD917504:ILF917504 IUZ917504:IVB917504 JEV917504:JEX917504 JOR917504:JOT917504 JYN917504:JYP917504 KIJ917504:KIL917504 KSF917504:KSH917504 LCB917504:LCD917504 LLX917504:LLZ917504 LVT917504:LVV917504 MFP917504:MFR917504 MPL917504:MPN917504 MZH917504:MZJ917504 NJD917504:NJF917504 NSZ917504:NTB917504 OCV917504:OCX917504 OMR917504:OMT917504 OWN917504:OWP917504 PGJ917504:PGL917504 PQF917504:PQH917504 QAB917504:QAD917504 QJX917504:QJZ917504 QTT917504:QTV917504 RDP917504:RDR917504 RNL917504:RNN917504 RXH917504:RXJ917504 SHD917504:SHF917504 SQZ917504:SRB917504 TAV917504:TAX917504 TKR917504:TKT917504 TUN917504:TUP917504 UEJ917504:UEL917504 UOF917504:UOH917504 UYB917504:UYD917504 VHX917504:VHZ917504 VRT917504:VRV917504 WBP917504:WBR917504 WLL917504:WLN917504 WVH917504:WVJ917504 M983045:O983045 IV983040:IX983040 SR983040:ST983040 ACN983040:ACP983040 AMJ983040:AML983040 AWF983040:AWH983040 BGB983040:BGD983040 BPX983040:BPZ983040 BZT983040:BZV983040 CJP983040:CJR983040 CTL983040:CTN983040 DDH983040:DDJ983040 DND983040:DNF983040 DWZ983040:DXB983040 EGV983040:EGX983040 EQR983040:EQT983040 FAN983040:FAP983040 FKJ983040:FKL983040 FUF983040:FUH983040 GEB983040:GED983040 GNX983040:GNZ983040 GXT983040:GXV983040 HHP983040:HHR983040 HRL983040:HRN983040 IBH983040:IBJ983040 ILD983040:ILF983040 IUZ983040:IVB983040 JEV983040:JEX983040 JOR983040:JOT983040 JYN983040:JYP983040 KIJ983040:KIL983040 KSF983040:KSH983040 LCB983040:LCD983040 LLX983040:LLZ983040 LVT983040:LVV983040 MFP983040:MFR983040 MPL983040:MPN983040 MZH983040:MZJ983040 NJD983040:NJF983040 NSZ983040:NTB983040 OCV983040:OCX983040 OMR983040:OMT983040 OWN983040:OWP983040 PGJ983040:PGL983040 PQF983040:PQH983040 QAB983040:QAD983040 QJX983040:QJZ983040 QTT983040:QTV983040 RDP983040:RDR983040 RNL983040:RNN983040 RXH983040:RXJ983040 SHD983040:SHF983040 SQZ983040:SRB983040 TAV983040:TAX983040 TKR983040:TKT983040 TUN983040:TUP983040 UEJ983040:UEL983040 UOF983040:UOH983040 UYB983040:UYD983040 VHX983040:VHZ983040 VRT983040:VRV983040 WBP983040:WBR983040 WLL983040:WLN983040 WVH983040:WVJ983040 IM65536:IQ65536 SI65536:SM65536 ACE65536:ACI65536 AMA65536:AME65536 AVW65536:AWA65536 BFS65536:BFW65536 BPO65536:BPS65536 BZK65536:BZO65536 CJG65536:CJK65536 CTC65536:CTG65536 DCY65536:DDC65536 DMU65536:DMY65536 DWQ65536:DWU65536 EGM65536:EGQ65536 EQI65536:EQM65536 FAE65536:FAI65536 FKA65536:FKE65536 FTW65536:FUA65536 GDS65536:GDW65536 GNO65536:GNS65536 GXK65536:GXO65536 HHG65536:HHK65536 HRC65536:HRG65536 IAY65536:IBC65536 IKU65536:IKY65536 IUQ65536:IUU65536 JEM65536:JEQ65536 JOI65536:JOM65536 JYE65536:JYI65536 KIA65536:KIE65536 KRW65536:KSA65536 LBS65536:LBW65536 LLO65536:LLS65536 LVK65536:LVO65536 MFG65536:MFK65536 MPC65536:MPG65536 MYY65536:MZC65536 NIU65536:NIY65536 NSQ65536:NSU65536 OCM65536:OCQ65536 OMI65536:OMM65536 OWE65536:OWI65536 PGA65536:PGE65536 PPW65536:PQA65536 PZS65536:PZW65536 QJO65536:QJS65536 QTK65536:QTO65536 RDG65536:RDK65536 RNC65536:RNG65536 RWY65536:RXC65536 SGU65536:SGY65536 SQQ65536:SQU65536 TAM65536:TAQ65536 TKI65536:TKM65536 TUE65536:TUI65536 UEA65536:UEE65536 UNW65536:UOA65536 UXS65536:UXW65536 VHO65536:VHS65536 VRK65536:VRO65536 WBG65536:WBK65536 WLC65536:WLG65536 WUY65536:WVC65536 IM131072:IQ131072 SI131072:SM131072 ACE131072:ACI131072 AMA131072:AME131072 AVW131072:AWA131072 BFS131072:BFW131072 BPO131072:BPS131072 BZK131072:BZO131072 CJG131072:CJK131072 CTC131072:CTG131072 DCY131072:DDC131072 DMU131072:DMY131072 DWQ131072:DWU131072 EGM131072:EGQ131072 EQI131072:EQM131072 FAE131072:FAI131072 FKA131072:FKE131072 FTW131072:FUA131072 GDS131072:GDW131072 GNO131072:GNS131072 GXK131072:GXO131072 HHG131072:HHK131072 HRC131072:HRG131072 IAY131072:IBC131072 IKU131072:IKY131072 IUQ131072:IUU131072 JEM131072:JEQ131072 JOI131072:JOM131072 JYE131072:JYI131072 KIA131072:KIE131072 KRW131072:KSA131072 LBS131072:LBW131072 LLO131072:LLS131072 LVK131072:LVO131072 MFG131072:MFK131072 MPC131072:MPG131072 MYY131072:MZC131072 NIU131072:NIY131072 NSQ131072:NSU131072 OCM131072:OCQ131072 OMI131072:OMM131072 OWE131072:OWI131072 PGA131072:PGE131072 PPW131072:PQA131072 PZS131072:PZW131072 QJO131072:QJS131072 QTK131072:QTO131072 RDG131072:RDK131072 RNC131072:RNG131072 RWY131072:RXC131072 SGU131072:SGY131072 SQQ131072:SQU131072 TAM131072:TAQ131072 TKI131072:TKM131072 TUE131072:TUI131072 UEA131072:UEE131072 UNW131072:UOA131072 UXS131072:UXW131072 VHO131072:VHS131072 VRK131072:VRO131072 WBG131072:WBK131072 WLC131072:WLG131072 WUY131072:WVC131072 IM196608:IQ196608 SI196608:SM196608 ACE196608:ACI196608 AMA196608:AME196608 AVW196608:AWA196608 BFS196608:BFW196608 BPO196608:BPS196608 BZK196608:BZO196608 CJG196608:CJK196608 CTC196608:CTG196608 DCY196608:DDC196608 DMU196608:DMY196608 DWQ196608:DWU196608 EGM196608:EGQ196608 EQI196608:EQM196608 FAE196608:FAI196608 FKA196608:FKE196608 FTW196608:FUA196608 GDS196608:GDW196608 GNO196608:GNS196608 GXK196608:GXO196608 HHG196608:HHK196608 HRC196608:HRG196608 IAY196608:IBC196608 IKU196608:IKY196608 IUQ196608:IUU196608 JEM196608:JEQ196608 JOI196608:JOM196608 JYE196608:JYI196608 KIA196608:KIE196608 KRW196608:KSA196608 LBS196608:LBW196608 LLO196608:LLS196608 LVK196608:LVO196608 MFG196608:MFK196608 MPC196608:MPG196608 MYY196608:MZC196608 NIU196608:NIY196608 NSQ196608:NSU196608 OCM196608:OCQ196608 OMI196608:OMM196608 OWE196608:OWI196608 PGA196608:PGE196608 PPW196608:PQA196608 PZS196608:PZW196608 QJO196608:QJS196608 QTK196608:QTO196608 RDG196608:RDK196608 RNC196608:RNG196608 RWY196608:RXC196608 SGU196608:SGY196608 SQQ196608:SQU196608 TAM196608:TAQ196608 TKI196608:TKM196608 TUE196608:TUI196608 UEA196608:UEE196608 UNW196608:UOA196608 UXS196608:UXW196608 VHO196608:VHS196608 VRK196608:VRO196608 WBG196608:WBK196608 WLC196608:WLG196608 WUY196608:WVC196608 IM262144:IQ262144 SI262144:SM262144 ACE262144:ACI262144 AMA262144:AME262144 AVW262144:AWA262144 BFS262144:BFW262144 BPO262144:BPS262144 BZK262144:BZO262144 CJG262144:CJK262144 CTC262144:CTG262144 DCY262144:DDC262144 DMU262144:DMY262144 DWQ262144:DWU262144 EGM262144:EGQ262144 EQI262144:EQM262144 FAE262144:FAI262144 FKA262144:FKE262144 FTW262144:FUA262144 GDS262144:GDW262144 GNO262144:GNS262144 GXK262144:GXO262144 HHG262144:HHK262144 HRC262144:HRG262144 IAY262144:IBC262144 IKU262144:IKY262144 IUQ262144:IUU262144 JEM262144:JEQ262144 JOI262144:JOM262144 JYE262144:JYI262144 KIA262144:KIE262144 KRW262144:KSA262144 LBS262144:LBW262144 LLO262144:LLS262144 LVK262144:LVO262144 MFG262144:MFK262144 MPC262144:MPG262144 MYY262144:MZC262144 NIU262144:NIY262144 NSQ262144:NSU262144 OCM262144:OCQ262144 OMI262144:OMM262144 OWE262144:OWI262144 PGA262144:PGE262144 PPW262144:PQA262144 PZS262144:PZW262144 QJO262144:QJS262144 QTK262144:QTO262144 RDG262144:RDK262144 RNC262144:RNG262144 RWY262144:RXC262144 SGU262144:SGY262144 SQQ262144:SQU262144 TAM262144:TAQ262144 TKI262144:TKM262144 TUE262144:TUI262144 UEA262144:UEE262144 UNW262144:UOA262144 UXS262144:UXW262144 VHO262144:VHS262144 VRK262144:VRO262144 WBG262144:WBK262144 WLC262144:WLG262144 WUY262144:WVC262144 IM327680:IQ327680 SI327680:SM327680 ACE327680:ACI327680 AMA327680:AME327680 AVW327680:AWA327680 BFS327680:BFW327680 BPO327680:BPS327680 BZK327680:BZO327680 CJG327680:CJK327680 CTC327680:CTG327680 DCY327680:DDC327680 DMU327680:DMY327680 DWQ327680:DWU327680 EGM327680:EGQ327680 EQI327680:EQM327680 FAE327680:FAI327680 FKA327680:FKE327680 FTW327680:FUA327680 GDS327680:GDW327680 GNO327680:GNS327680 GXK327680:GXO327680 HHG327680:HHK327680 HRC327680:HRG327680 IAY327680:IBC327680 IKU327680:IKY327680 IUQ327680:IUU327680 JEM327680:JEQ327680 JOI327680:JOM327680 JYE327680:JYI327680 KIA327680:KIE327680 KRW327680:KSA327680 LBS327680:LBW327680 LLO327680:LLS327680 LVK327680:LVO327680 MFG327680:MFK327680 MPC327680:MPG327680 MYY327680:MZC327680 NIU327680:NIY327680 NSQ327680:NSU327680 OCM327680:OCQ327680 OMI327680:OMM327680 OWE327680:OWI327680 PGA327680:PGE327680 PPW327680:PQA327680 PZS327680:PZW327680 QJO327680:QJS327680 QTK327680:QTO327680 RDG327680:RDK327680 RNC327680:RNG327680 RWY327680:RXC327680 SGU327680:SGY327680 SQQ327680:SQU327680 TAM327680:TAQ327680 TKI327680:TKM327680 TUE327680:TUI327680 UEA327680:UEE327680 UNW327680:UOA327680 UXS327680:UXW327680 VHO327680:VHS327680 VRK327680:VRO327680 WBG327680:WBK327680 WLC327680:WLG327680 WUY327680:WVC327680 IM393216:IQ393216 SI393216:SM393216 ACE393216:ACI393216 AMA393216:AME393216 AVW393216:AWA393216 BFS393216:BFW393216 BPO393216:BPS393216 BZK393216:BZO393216 CJG393216:CJK393216 CTC393216:CTG393216 DCY393216:DDC393216 DMU393216:DMY393216 DWQ393216:DWU393216 EGM393216:EGQ393216 EQI393216:EQM393216 FAE393216:FAI393216 FKA393216:FKE393216 FTW393216:FUA393216 GDS393216:GDW393216 GNO393216:GNS393216 GXK393216:GXO393216 HHG393216:HHK393216 HRC393216:HRG393216 IAY393216:IBC393216 IKU393216:IKY393216 IUQ393216:IUU393216 JEM393216:JEQ393216 JOI393216:JOM393216 JYE393216:JYI393216 KIA393216:KIE393216 KRW393216:KSA393216 LBS393216:LBW393216 LLO393216:LLS393216 LVK393216:LVO393216 MFG393216:MFK393216 MPC393216:MPG393216 MYY393216:MZC393216 NIU393216:NIY393216 NSQ393216:NSU393216 OCM393216:OCQ393216 OMI393216:OMM393216 OWE393216:OWI393216 PGA393216:PGE393216 PPW393216:PQA393216 PZS393216:PZW393216 QJO393216:QJS393216 QTK393216:QTO393216 RDG393216:RDK393216 RNC393216:RNG393216 RWY393216:RXC393216 SGU393216:SGY393216 SQQ393216:SQU393216 TAM393216:TAQ393216 TKI393216:TKM393216 TUE393216:TUI393216 UEA393216:UEE393216 UNW393216:UOA393216 UXS393216:UXW393216 VHO393216:VHS393216 VRK393216:VRO393216 WBG393216:WBK393216 WLC393216:WLG393216 WUY393216:WVC393216 IM458752:IQ458752 SI458752:SM458752 ACE458752:ACI458752 AMA458752:AME458752 AVW458752:AWA458752 BFS458752:BFW458752 BPO458752:BPS458752 BZK458752:BZO458752 CJG458752:CJK458752 CTC458752:CTG458752 DCY458752:DDC458752 DMU458752:DMY458752 DWQ458752:DWU458752 EGM458752:EGQ458752 EQI458752:EQM458752 FAE458752:FAI458752 FKA458752:FKE458752 FTW458752:FUA458752 GDS458752:GDW458752 GNO458752:GNS458752 GXK458752:GXO458752 HHG458752:HHK458752 HRC458752:HRG458752 IAY458752:IBC458752 IKU458752:IKY458752 IUQ458752:IUU458752 JEM458752:JEQ458752 JOI458752:JOM458752 JYE458752:JYI458752 KIA458752:KIE458752 KRW458752:KSA458752 LBS458752:LBW458752 LLO458752:LLS458752 LVK458752:LVO458752 MFG458752:MFK458752 MPC458752:MPG458752 MYY458752:MZC458752 NIU458752:NIY458752 NSQ458752:NSU458752 OCM458752:OCQ458752 OMI458752:OMM458752 OWE458752:OWI458752 PGA458752:PGE458752 PPW458752:PQA458752 PZS458752:PZW458752 QJO458752:QJS458752 QTK458752:QTO458752 RDG458752:RDK458752 RNC458752:RNG458752 RWY458752:RXC458752 SGU458752:SGY458752 SQQ458752:SQU458752 TAM458752:TAQ458752 TKI458752:TKM458752 TUE458752:TUI458752 UEA458752:UEE458752 UNW458752:UOA458752 UXS458752:UXW458752 VHO458752:VHS458752 VRK458752:VRO458752 WBG458752:WBK458752 WLC458752:WLG458752 WUY458752:WVC458752 IM524288:IQ524288 SI524288:SM524288 ACE524288:ACI524288 AMA524288:AME524288 AVW524288:AWA524288 BFS524288:BFW524288 BPO524288:BPS524288 BZK524288:BZO524288 CJG524288:CJK524288 CTC524288:CTG524288 DCY524288:DDC524288 DMU524288:DMY524288 DWQ524288:DWU524288 EGM524288:EGQ524288 EQI524288:EQM524288 FAE524288:FAI524288 FKA524288:FKE524288 FTW524288:FUA524288 GDS524288:GDW524288 GNO524288:GNS524288 GXK524288:GXO524288 HHG524288:HHK524288 HRC524288:HRG524288 IAY524288:IBC524288 IKU524288:IKY524288 IUQ524288:IUU524288 JEM524288:JEQ524288 JOI524288:JOM524288 JYE524288:JYI524288 KIA524288:KIE524288 KRW524288:KSA524288 LBS524288:LBW524288 LLO524288:LLS524288 LVK524288:LVO524288 MFG524288:MFK524288 MPC524288:MPG524288 MYY524288:MZC524288 NIU524288:NIY524288 NSQ524288:NSU524288 OCM524288:OCQ524288 OMI524288:OMM524288 OWE524288:OWI524288 PGA524288:PGE524288 PPW524288:PQA524288 PZS524288:PZW524288 QJO524288:QJS524288 QTK524288:QTO524288 RDG524288:RDK524288 RNC524288:RNG524288 RWY524288:RXC524288 SGU524288:SGY524288 SQQ524288:SQU524288 TAM524288:TAQ524288 TKI524288:TKM524288 TUE524288:TUI524288 UEA524288:UEE524288 UNW524288:UOA524288 UXS524288:UXW524288 VHO524288:VHS524288 VRK524288:VRO524288 WBG524288:WBK524288 WLC524288:WLG524288 WUY524288:WVC524288 IM589824:IQ589824 SI589824:SM589824 ACE589824:ACI589824 AMA589824:AME589824 AVW589824:AWA589824 BFS589824:BFW589824 BPO589824:BPS589824 BZK589824:BZO589824 CJG589824:CJK589824 CTC589824:CTG589824 DCY589824:DDC589824 DMU589824:DMY589824 DWQ589824:DWU589824 EGM589824:EGQ589824 EQI589824:EQM589824 FAE589824:FAI589824 FKA589824:FKE589824 FTW589824:FUA589824 GDS589824:GDW589824 GNO589824:GNS589824 GXK589824:GXO589824 HHG589824:HHK589824 HRC589824:HRG589824 IAY589824:IBC589824 IKU589824:IKY589824 IUQ589824:IUU589824 JEM589824:JEQ589824 JOI589824:JOM589824 JYE589824:JYI589824 KIA589824:KIE589824 KRW589824:KSA589824 LBS589824:LBW589824 LLO589824:LLS589824 LVK589824:LVO589824 MFG589824:MFK589824 MPC589824:MPG589824 MYY589824:MZC589824 NIU589824:NIY589824 NSQ589824:NSU589824 OCM589824:OCQ589824 OMI589824:OMM589824 OWE589824:OWI589824 PGA589824:PGE589824 PPW589824:PQA589824 PZS589824:PZW589824 QJO589824:QJS589824 QTK589824:QTO589824 RDG589824:RDK589824 RNC589824:RNG589824 RWY589824:RXC589824 SGU589824:SGY589824 SQQ589824:SQU589824 TAM589824:TAQ589824 TKI589824:TKM589824 TUE589824:TUI589824 UEA589824:UEE589824 UNW589824:UOA589824 UXS589824:UXW589824 VHO589824:VHS589824 VRK589824:VRO589824 WBG589824:WBK589824 WLC589824:WLG589824 WUY589824:WVC589824 IM655360:IQ655360 SI655360:SM655360 ACE655360:ACI655360 AMA655360:AME655360 AVW655360:AWA655360 BFS655360:BFW655360 BPO655360:BPS655360 BZK655360:BZO655360 CJG655360:CJK655360 CTC655360:CTG655360 DCY655360:DDC655360 DMU655360:DMY655360 DWQ655360:DWU655360 EGM655360:EGQ655360 EQI655360:EQM655360 FAE655360:FAI655360 FKA655360:FKE655360 FTW655360:FUA655360 GDS655360:GDW655360 GNO655360:GNS655360 GXK655360:GXO655360 HHG655360:HHK655360 HRC655360:HRG655360 IAY655360:IBC655360 IKU655360:IKY655360 IUQ655360:IUU655360 JEM655360:JEQ655360 JOI655360:JOM655360 JYE655360:JYI655360 KIA655360:KIE655360 KRW655360:KSA655360 LBS655360:LBW655360 LLO655360:LLS655360 LVK655360:LVO655360 MFG655360:MFK655360 MPC655360:MPG655360 MYY655360:MZC655360 NIU655360:NIY655360 NSQ655360:NSU655360 OCM655360:OCQ655360 OMI655360:OMM655360 OWE655360:OWI655360 PGA655360:PGE655360 PPW655360:PQA655360 PZS655360:PZW655360 QJO655360:QJS655360 QTK655360:QTO655360 RDG655360:RDK655360 RNC655360:RNG655360 RWY655360:RXC655360 SGU655360:SGY655360 SQQ655360:SQU655360 TAM655360:TAQ655360 TKI655360:TKM655360 TUE655360:TUI655360 UEA655360:UEE655360 UNW655360:UOA655360 UXS655360:UXW655360 VHO655360:VHS655360 VRK655360:VRO655360 WBG655360:WBK655360 WLC655360:WLG655360 WUY655360:WVC655360 IM720896:IQ720896 SI720896:SM720896 ACE720896:ACI720896 AMA720896:AME720896 AVW720896:AWA720896 BFS720896:BFW720896 BPO720896:BPS720896 BZK720896:BZO720896 CJG720896:CJK720896 CTC720896:CTG720896 DCY720896:DDC720896 DMU720896:DMY720896 DWQ720896:DWU720896 EGM720896:EGQ720896 EQI720896:EQM720896 FAE720896:FAI720896 FKA720896:FKE720896 FTW720896:FUA720896 GDS720896:GDW720896 GNO720896:GNS720896 GXK720896:GXO720896 HHG720896:HHK720896 HRC720896:HRG720896 IAY720896:IBC720896 IKU720896:IKY720896 IUQ720896:IUU720896 JEM720896:JEQ720896 JOI720896:JOM720896 JYE720896:JYI720896 KIA720896:KIE720896 KRW720896:KSA720896 LBS720896:LBW720896 LLO720896:LLS720896 LVK720896:LVO720896 MFG720896:MFK720896 MPC720896:MPG720896 MYY720896:MZC720896 NIU720896:NIY720896 NSQ720896:NSU720896 OCM720896:OCQ720896 OMI720896:OMM720896 OWE720896:OWI720896 PGA720896:PGE720896 PPW720896:PQA720896 PZS720896:PZW720896 QJO720896:QJS720896 QTK720896:QTO720896 RDG720896:RDK720896 RNC720896:RNG720896 RWY720896:RXC720896 SGU720896:SGY720896 SQQ720896:SQU720896 TAM720896:TAQ720896 TKI720896:TKM720896 TUE720896:TUI720896 UEA720896:UEE720896 UNW720896:UOA720896 UXS720896:UXW720896 VHO720896:VHS720896 VRK720896:VRO720896 WBG720896:WBK720896 WLC720896:WLG720896 WUY720896:WVC720896 IM786432:IQ786432 SI786432:SM786432 ACE786432:ACI786432 AMA786432:AME786432 AVW786432:AWA786432 BFS786432:BFW786432 BPO786432:BPS786432 BZK786432:BZO786432 CJG786432:CJK786432 CTC786432:CTG786432 DCY786432:DDC786432 DMU786432:DMY786432 DWQ786432:DWU786432 EGM786432:EGQ786432 EQI786432:EQM786432 FAE786432:FAI786432 FKA786432:FKE786432 FTW786432:FUA786432 GDS786432:GDW786432 GNO786432:GNS786432 GXK786432:GXO786432 HHG786432:HHK786432 HRC786432:HRG786432 IAY786432:IBC786432 IKU786432:IKY786432 IUQ786432:IUU786432 JEM786432:JEQ786432 JOI786432:JOM786432 JYE786432:JYI786432 KIA786432:KIE786432 KRW786432:KSA786432 LBS786432:LBW786432 LLO786432:LLS786432 LVK786432:LVO786432 MFG786432:MFK786432 MPC786432:MPG786432 MYY786432:MZC786432 NIU786432:NIY786432 NSQ786432:NSU786432 OCM786432:OCQ786432 OMI786432:OMM786432 OWE786432:OWI786432 PGA786432:PGE786432 PPW786432:PQA786432 PZS786432:PZW786432 QJO786432:QJS786432 QTK786432:QTO786432 RDG786432:RDK786432 RNC786432:RNG786432 RWY786432:RXC786432 SGU786432:SGY786432 SQQ786432:SQU786432 TAM786432:TAQ786432 TKI786432:TKM786432 TUE786432:TUI786432 UEA786432:UEE786432 UNW786432:UOA786432 UXS786432:UXW786432 VHO786432:VHS786432 VRK786432:VRO786432 WBG786432:WBK786432 WLC786432:WLG786432 WUY786432:WVC786432 IM851968:IQ851968 SI851968:SM851968 ACE851968:ACI851968 AMA851968:AME851968 AVW851968:AWA851968 BFS851968:BFW851968 BPO851968:BPS851968 BZK851968:BZO851968 CJG851968:CJK851968 CTC851968:CTG851968 DCY851968:DDC851968 DMU851968:DMY851968 DWQ851968:DWU851968 EGM851968:EGQ851968 EQI851968:EQM851968 FAE851968:FAI851968 FKA851968:FKE851968 FTW851968:FUA851968 GDS851968:GDW851968 GNO851968:GNS851968 GXK851968:GXO851968 HHG851968:HHK851968 HRC851968:HRG851968 IAY851968:IBC851968 IKU851968:IKY851968 IUQ851968:IUU851968 JEM851968:JEQ851968 JOI851968:JOM851968 JYE851968:JYI851968 KIA851968:KIE851968 KRW851968:KSA851968 LBS851968:LBW851968 LLO851968:LLS851968 LVK851968:LVO851968 MFG851968:MFK851968 MPC851968:MPG851968 MYY851968:MZC851968 NIU851968:NIY851968 NSQ851968:NSU851968 OCM851968:OCQ851968 OMI851968:OMM851968 OWE851968:OWI851968 PGA851968:PGE851968 PPW851968:PQA851968 PZS851968:PZW851968 QJO851968:QJS851968 QTK851968:QTO851968 RDG851968:RDK851968 RNC851968:RNG851968 RWY851968:RXC851968 SGU851968:SGY851968 SQQ851968:SQU851968 TAM851968:TAQ851968 TKI851968:TKM851968 TUE851968:TUI851968 UEA851968:UEE851968 UNW851968:UOA851968 UXS851968:UXW851968 VHO851968:VHS851968 VRK851968:VRO851968 WBG851968:WBK851968 WLC851968:WLG851968 WUY851968:WVC851968 IM917504:IQ917504 SI917504:SM917504 ACE917504:ACI917504 AMA917504:AME917504 AVW917504:AWA917504 BFS917504:BFW917504 BPO917504:BPS917504 BZK917504:BZO917504 CJG917504:CJK917504 CTC917504:CTG917504 DCY917504:DDC917504 DMU917504:DMY917504 DWQ917504:DWU917504 EGM917504:EGQ917504 EQI917504:EQM917504 FAE917504:FAI917504 FKA917504:FKE917504 FTW917504:FUA917504 GDS917504:GDW917504 GNO917504:GNS917504 GXK917504:GXO917504 HHG917504:HHK917504 HRC917504:HRG917504 IAY917504:IBC917504 IKU917504:IKY917504 IUQ917504:IUU917504 JEM917504:JEQ917504 JOI917504:JOM917504 JYE917504:JYI917504 KIA917504:KIE917504 KRW917504:KSA917504 LBS917504:LBW917504 LLO917504:LLS917504 LVK917504:LVO917504 MFG917504:MFK917504 MPC917504:MPG917504 MYY917504:MZC917504 NIU917504:NIY917504 NSQ917504:NSU917504 OCM917504:OCQ917504 OMI917504:OMM917504 OWE917504:OWI917504 PGA917504:PGE917504 PPW917504:PQA917504 PZS917504:PZW917504 QJO917504:QJS917504 QTK917504:QTO917504 RDG917504:RDK917504 RNC917504:RNG917504 RWY917504:RXC917504 SGU917504:SGY917504 SQQ917504:SQU917504 TAM917504:TAQ917504 TKI917504:TKM917504 TUE917504:TUI917504 UEA917504:UEE917504 UNW917504:UOA917504 UXS917504:UXW917504 VHO917504:VHS917504 VRK917504:VRO917504 WBG917504:WBK917504 WLC917504:WLG917504 WUY917504:WVC917504 IM983040:IQ983040 SI983040:SM983040 ACE983040:ACI983040 AMA983040:AME983040 AVW983040:AWA983040 BFS983040:BFW983040 BPO983040:BPS983040 BZK983040:BZO983040 CJG983040:CJK983040 CTC983040:CTG983040 DCY983040:DDC983040 DMU983040:DMY983040 DWQ983040:DWU983040 EGM983040:EGQ983040 EQI983040:EQM983040 FAE983040:FAI983040 FKA983040:FKE983040 FTW983040:FUA983040 GDS983040:GDW983040 GNO983040:GNS983040 GXK983040:GXO983040 HHG983040:HHK983040 HRC983040:HRG983040 IAY983040:IBC983040 IKU983040:IKY983040 IUQ983040:IUU983040 JEM983040:JEQ983040 JOI983040:JOM983040 JYE983040:JYI983040 KIA983040:KIE983040 KRW983040:KSA983040 LBS983040:LBW983040 LLO983040:LLS983040 LVK983040:LVO983040 MFG983040:MFK983040 MPC983040:MPG983040 MYY983040:MZC983040 NIU983040:NIY983040 NSQ983040:NSU983040 OCM983040:OCQ983040 OMI983040:OMM983040 OWE983040:OWI983040 PGA983040:PGE983040 PPW983040:PQA983040 PZS983040:PZW983040 QJO983040:QJS983040 QTK983040:QTO983040 RDG983040:RDK983040 RNC983040:RNG983040 RWY983040:RXC983040 SGU983040:SGY983040 SQQ983040:SQU983040 TAM983040:TAQ983040 TKI983040:TKM983040 TUE983040:TUI983040 UEA983040:UEE983040 UNW983040:UOA983040 UXS983040:UXW983040 VHO983040:VHS983040 VRK983040:VRO983040 WBG983040:WBK983040 WLC983040:WLG983040 WUY983040:WVC983040 IM65544:IP65544 SI65544:SL65544 ACE65544:ACH65544 AMA65544:AMD65544 AVW65544:AVZ65544 BFS65544:BFV65544 BPO65544:BPR65544 BZK65544:BZN65544 CJG65544:CJJ65544 CTC65544:CTF65544 DCY65544:DDB65544 DMU65544:DMX65544 DWQ65544:DWT65544 EGM65544:EGP65544 EQI65544:EQL65544 FAE65544:FAH65544 FKA65544:FKD65544 FTW65544:FTZ65544 GDS65544:GDV65544 GNO65544:GNR65544 GXK65544:GXN65544 HHG65544:HHJ65544 HRC65544:HRF65544 IAY65544:IBB65544 IKU65544:IKX65544 IUQ65544:IUT65544 JEM65544:JEP65544 JOI65544:JOL65544 JYE65544:JYH65544 KIA65544:KID65544 KRW65544:KRZ65544 LBS65544:LBV65544 LLO65544:LLR65544 LVK65544:LVN65544 MFG65544:MFJ65544 MPC65544:MPF65544 MYY65544:MZB65544 NIU65544:NIX65544 NSQ65544:NST65544 OCM65544:OCP65544 OMI65544:OML65544 OWE65544:OWH65544 PGA65544:PGD65544 PPW65544:PPZ65544 PZS65544:PZV65544 QJO65544:QJR65544 QTK65544:QTN65544 RDG65544:RDJ65544 RNC65544:RNF65544 RWY65544:RXB65544 SGU65544:SGX65544 SQQ65544:SQT65544 TAM65544:TAP65544 TKI65544:TKL65544 TUE65544:TUH65544 UEA65544:UED65544 UNW65544:UNZ65544 UXS65544:UXV65544 VHO65544:VHR65544 VRK65544:VRN65544 WBG65544:WBJ65544 WLC65544:WLF65544 WUY65544:WVB65544 IM131080:IP131080 SI131080:SL131080 ACE131080:ACH131080 AMA131080:AMD131080 AVW131080:AVZ131080 BFS131080:BFV131080 BPO131080:BPR131080 BZK131080:BZN131080 CJG131080:CJJ131080 CTC131080:CTF131080 DCY131080:DDB131080 DMU131080:DMX131080 DWQ131080:DWT131080 EGM131080:EGP131080 EQI131080:EQL131080 FAE131080:FAH131080 FKA131080:FKD131080 FTW131080:FTZ131080 GDS131080:GDV131080 GNO131080:GNR131080 GXK131080:GXN131080 HHG131080:HHJ131080 HRC131080:HRF131080 IAY131080:IBB131080 IKU131080:IKX131080 IUQ131080:IUT131080 JEM131080:JEP131080 JOI131080:JOL131080 JYE131080:JYH131080 KIA131080:KID131080 KRW131080:KRZ131080 LBS131080:LBV131080 LLO131080:LLR131080 LVK131080:LVN131080 MFG131080:MFJ131080 MPC131080:MPF131080 MYY131080:MZB131080 NIU131080:NIX131080 NSQ131080:NST131080 OCM131080:OCP131080 OMI131080:OML131080 OWE131080:OWH131080 PGA131080:PGD131080 PPW131080:PPZ131080 PZS131080:PZV131080 QJO131080:QJR131080 QTK131080:QTN131080 RDG131080:RDJ131080 RNC131080:RNF131080 RWY131080:RXB131080 SGU131080:SGX131080 SQQ131080:SQT131080 TAM131080:TAP131080 TKI131080:TKL131080 TUE131080:TUH131080 UEA131080:UED131080 UNW131080:UNZ131080 UXS131080:UXV131080 VHO131080:VHR131080 VRK131080:VRN131080 WBG131080:WBJ131080 WLC131080:WLF131080 WUY131080:WVB131080 IM196616:IP196616 SI196616:SL196616 ACE196616:ACH196616 AMA196616:AMD196616 AVW196616:AVZ196616 BFS196616:BFV196616 BPO196616:BPR196616 BZK196616:BZN196616 CJG196616:CJJ196616 CTC196616:CTF196616 DCY196616:DDB196616 DMU196616:DMX196616 DWQ196616:DWT196616 EGM196616:EGP196616 EQI196616:EQL196616 FAE196616:FAH196616 FKA196616:FKD196616 FTW196616:FTZ196616 GDS196616:GDV196616 GNO196616:GNR196616 GXK196616:GXN196616 HHG196616:HHJ196616 HRC196616:HRF196616 IAY196616:IBB196616 IKU196616:IKX196616 IUQ196616:IUT196616 JEM196616:JEP196616 JOI196616:JOL196616 JYE196616:JYH196616 KIA196616:KID196616 KRW196616:KRZ196616 LBS196616:LBV196616 LLO196616:LLR196616 LVK196616:LVN196616 MFG196616:MFJ196616 MPC196616:MPF196616 MYY196616:MZB196616 NIU196616:NIX196616 NSQ196616:NST196616 OCM196616:OCP196616 OMI196616:OML196616 OWE196616:OWH196616 PGA196616:PGD196616 PPW196616:PPZ196616 PZS196616:PZV196616 QJO196616:QJR196616 QTK196616:QTN196616 RDG196616:RDJ196616 RNC196616:RNF196616 RWY196616:RXB196616 SGU196616:SGX196616 SQQ196616:SQT196616 TAM196616:TAP196616 TKI196616:TKL196616 TUE196616:TUH196616 UEA196616:UED196616 UNW196616:UNZ196616 UXS196616:UXV196616 VHO196616:VHR196616 VRK196616:VRN196616 WBG196616:WBJ196616 WLC196616:WLF196616 WUY196616:WVB196616 IM262152:IP262152 SI262152:SL262152 ACE262152:ACH262152 AMA262152:AMD262152 AVW262152:AVZ262152 BFS262152:BFV262152 BPO262152:BPR262152 BZK262152:BZN262152 CJG262152:CJJ262152 CTC262152:CTF262152 DCY262152:DDB262152 DMU262152:DMX262152 DWQ262152:DWT262152 EGM262152:EGP262152 EQI262152:EQL262152 FAE262152:FAH262152 FKA262152:FKD262152 FTW262152:FTZ262152 GDS262152:GDV262152 GNO262152:GNR262152 GXK262152:GXN262152 HHG262152:HHJ262152 HRC262152:HRF262152 IAY262152:IBB262152 IKU262152:IKX262152 IUQ262152:IUT262152 JEM262152:JEP262152 JOI262152:JOL262152 JYE262152:JYH262152 KIA262152:KID262152 KRW262152:KRZ262152 LBS262152:LBV262152 LLO262152:LLR262152 LVK262152:LVN262152 MFG262152:MFJ262152 MPC262152:MPF262152 MYY262152:MZB262152 NIU262152:NIX262152 NSQ262152:NST262152 OCM262152:OCP262152 OMI262152:OML262152 OWE262152:OWH262152 PGA262152:PGD262152 PPW262152:PPZ262152 PZS262152:PZV262152 QJO262152:QJR262152 QTK262152:QTN262152 RDG262152:RDJ262152 RNC262152:RNF262152 RWY262152:RXB262152 SGU262152:SGX262152 SQQ262152:SQT262152 TAM262152:TAP262152 TKI262152:TKL262152 TUE262152:TUH262152 UEA262152:UED262152 UNW262152:UNZ262152 UXS262152:UXV262152 VHO262152:VHR262152 VRK262152:VRN262152 WBG262152:WBJ262152 WLC262152:WLF262152 WUY262152:WVB262152 IM327688:IP327688 SI327688:SL327688 ACE327688:ACH327688 AMA327688:AMD327688 AVW327688:AVZ327688 BFS327688:BFV327688 BPO327688:BPR327688 BZK327688:BZN327688 CJG327688:CJJ327688 CTC327688:CTF327688 DCY327688:DDB327688 DMU327688:DMX327688 DWQ327688:DWT327688 EGM327688:EGP327688 EQI327688:EQL327688 FAE327688:FAH327688 FKA327688:FKD327688 FTW327688:FTZ327688 GDS327688:GDV327688 GNO327688:GNR327688 GXK327688:GXN327688 HHG327688:HHJ327688 HRC327688:HRF327688 IAY327688:IBB327688 IKU327688:IKX327688 IUQ327688:IUT327688 JEM327688:JEP327688 JOI327688:JOL327688 JYE327688:JYH327688 KIA327688:KID327688 KRW327688:KRZ327688 LBS327688:LBV327688 LLO327688:LLR327688 LVK327688:LVN327688 MFG327688:MFJ327688 MPC327688:MPF327688 MYY327688:MZB327688 NIU327688:NIX327688 NSQ327688:NST327688 OCM327688:OCP327688 OMI327688:OML327688 OWE327688:OWH327688 PGA327688:PGD327688 PPW327688:PPZ327688 PZS327688:PZV327688 QJO327688:QJR327688 QTK327688:QTN327688 RDG327688:RDJ327688 RNC327688:RNF327688 RWY327688:RXB327688 SGU327688:SGX327688 SQQ327688:SQT327688 TAM327688:TAP327688 TKI327688:TKL327688 TUE327688:TUH327688 UEA327688:UED327688 UNW327688:UNZ327688 UXS327688:UXV327688 VHO327688:VHR327688 VRK327688:VRN327688 WBG327688:WBJ327688 WLC327688:WLF327688 WUY327688:WVB327688 IM393224:IP393224 SI393224:SL393224 ACE393224:ACH393224 AMA393224:AMD393224 AVW393224:AVZ393224 BFS393224:BFV393224 BPO393224:BPR393224 BZK393224:BZN393224 CJG393224:CJJ393224 CTC393224:CTF393224 DCY393224:DDB393224 DMU393224:DMX393224 DWQ393224:DWT393224 EGM393224:EGP393224 EQI393224:EQL393224 FAE393224:FAH393224 FKA393224:FKD393224 FTW393224:FTZ393224 GDS393224:GDV393224 GNO393224:GNR393224 GXK393224:GXN393224 HHG393224:HHJ393224 HRC393224:HRF393224 IAY393224:IBB393224 IKU393224:IKX393224 IUQ393224:IUT393224 JEM393224:JEP393224 JOI393224:JOL393224 JYE393224:JYH393224 KIA393224:KID393224 KRW393224:KRZ393224 LBS393224:LBV393224 LLO393224:LLR393224 LVK393224:LVN393224 MFG393224:MFJ393224 MPC393224:MPF393224 MYY393224:MZB393224 NIU393224:NIX393224 NSQ393224:NST393224 OCM393224:OCP393224 OMI393224:OML393224 OWE393224:OWH393224 PGA393224:PGD393224 PPW393224:PPZ393224 PZS393224:PZV393224 QJO393224:QJR393224 QTK393224:QTN393224 RDG393224:RDJ393224 RNC393224:RNF393224 RWY393224:RXB393224 SGU393224:SGX393224 SQQ393224:SQT393224 TAM393224:TAP393224 TKI393224:TKL393224 TUE393224:TUH393224 UEA393224:UED393224 UNW393224:UNZ393224 UXS393224:UXV393224 VHO393224:VHR393224 VRK393224:VRN393224 WBG393224:WBJ393224 WLC393224:WLF393224 WUY393224:WVB393224 IM458760:IP458760 SI458760:SL458760 ACE458760:ACH458760 AMA458760:AMD458760 AVW458760:AVZ458760 BFS458760:BFV458760 BPO458760:BPR458760 BZK458760:BZN458760 CJG458760:CJJ458760 CTC458760:CTF458760 DCY458760:DDB458760 DMU458760:DMX458760 DWQ458760:DWT458760 EGM458760:EGP458760 EQI458760:EQL458760 FAE458760:FAH458760 FKA458760:FKD458760 FTW458760:FTZ458760 GDS458760:GDV458760 GNO458760:GNR458760 GXK458760:GXN458760 HHG458760:HHJ458760 HRC458760:HRF458760 IAY458760:IBB458760 IKU458760:IKX458760 IUQ458760:IUT458760 JEM458760:JEP458760 JOI458760:JOL458760 JYE458760:JYH458760 KIA458760:KID458760 KRW458760:KRZ458760 LBS458760:LBV458760 LLO458760:LLR458760 LVK458760:LVN458760 MFG458760:MFJ458760 MPC458760:MPF458760 MYY458760:MZB458760 NIU458760:NIX458760 NSQ458760:NST458760 OCM458760:OCP458760 OMI458760:OML458760 OWE458760:OWH458760 PGA458760:PGD458760 PPW458760:PPZ458760 PZS458760:PZV458760 QJO458760:QJR458760 QTK458760:QTN458760 RDG458760:RDJ458760 RNC458760:RNF458760 RWY458760:RXB458760 SGU458760:SGX458760 SQQ458760:SQT458760 TAM458760:TAP458760 TKI458760:TKL458760 TUE458760:TUH458760 UEA458760:UED458760 UNW458760:UNZ458760 UXS458760:UXV458760 VHO458760:VHR458760 VRK458760:VRN458760 WBG458760:WBJ458760 WLC458760:WLF458760 WUY458760:WVB458760 IM524296:IP524296 SI524296:SL524296 ACE524296:ACH524296 AMA524296:AMD524296 AVW524296:AVZ524296 BFS524296:BFV524296 BPO524296:BPR524296 BZK524296:BZN524296 CJG524296:CJJ524296 CTC524296:CTF524296 DCY524296:DDB524296 DMU524296:DMX524296 DWQ524296:DWT524296 EGM524296:EGP524296 EQI524296:EQL524296 FAE524296:FAH524296 FKA524296:FKD524296 FTW524296:FTZ524296 GDS524296:GDV524296 GNO524296:GNR524296 GXK524296:GXN524296 HHG524296:HHJ524296 HRC524296:HRF524296 IAY524296:IBB524296 IKU524296:IKX524296 IUQ524296:IUT524296 JEM524296:JEP524296 JOI524296:JOL524296 JYE524296:JYH524296 KIA524296:KID524296 KRW524296:KRZ524296 LBS524296:LBV524296 LLO524296:LLR524296 LVK524296:LVN524296 MFG524296:MFJ524296 MPC524296:MPF524296 MYY524296:MZB524296 NIU524296:NIX524296 NSQ524296:NST524296 OCM524296:OCP524296 OMI524296:OML524296 OWE524296:OWH524296 PGA524296:PGD524296 PPW524296:PPZ524296 PZS524296:PZV524296 QJO524296:QJR524296 QTK524296:QTN524296 RDG524296:RDJ524296 RNC524296:RNF524296 RWY524296:RXB524296 SGU524296:SGX524296 SQQ524296:SQT524296 TAM524296:TAP524296 TKI524296:TKL524296 TUE524296:TUH524296 UEA524296:UED524296 UNW524296:UNZ524296 UXS524296:UXV524296 VHO524296:VHR524296 VRK524296:VRN524296 WBG524296:WBJ524296 WLC524296:WLF524296 WUY524296:WVB524296 IM589832:IP589832 SI589832:SL589832 ACE589832:ACH589832 AMA589832:AMD589832 AVW589832:AVZ589832 BFS589832:BFV589832 BPO589832:BPR589832 BZK589832:BZN589832 CJG589832:CJJ589832 CTC589832:CTF589832 DCY589832:DDB589832 DMU589832:DMX589832 DWQ589832:DWT589832 EGM589832:EGP589832 EQI589832:EQL589832 FAE589832:FAH589832 FKA589832:FKD589832 FTW589832:FTZ589832 GDS589832:GDV589832 GNO589832:GNR589832 GXK589832:GXN589832 HHG589832:HHJ589832 HRC589832:HRF589832 IAY589832:IBB589832 IKU589832:IKX589832 IUQ589832:IUT589832 JEM589832:JEP589832 JOI589832:JOL589832 JYE589832:JYH589832 KIA589832:KID589832 KRW589832:KRZ589832 LBS589832:LBV589832 LLO589832:LLR589832 LVK589832:LVN589832 MFG589832:MFJ589832 MPC589832:MPF589832 MYY589832:MZB589832 NIU589832:NIX589832 NSQ589832:NST589832 OCM589832:OCP589832 OMI589832:OML589832 OWE589832:OWH589832 PGA589832:PGD589832 PPW589832:PPZ589832 PZS589832:PZV589832 QJO589832:QJR589832 QTK589832:QTN589832 RDG589832:RDJ589832 RNC589832:RNF589832 RWY589832:RXB589832 SGU589832:SGX589832 SQQ589832:SQT589832 TAM589832:TAP589832 TKI589832:TKL589832 TUE589832:TUH589832 UEA589832:UED589832 UNW589832:UNZ589832 UXS589832:UXV589832 VHO589832:VHR589832 VRK589832:VRN589832 WBG589832:WBJ589832 WLC589832:WLF589832 WUY589832:WVB589832 IM655368:IP655368 SI655368:SL655368 ACE655368:ACH655368 AMA655368:AMD655368 AVW655368:AVZ655368 BFS655368:BFV655368 BPO655368:BPR655368 BZK655368:BZN655368 CJG655368:CJJ655368 CTC655368:CTF655368 DCY655368:DDB655368 DMU655368:DMX655368 DWQ655368:DWT655368 EGM655368:EGP655368 EQI655368:EQL655368 FAE655368:FAH655368 FKA655368:FKD655368 FTW655368:FTZ655368 GDS655368:GDV655368 GNO655368:GNR655368 GXK655368:GXN655368 HHG655368:HHJ655368 HRC655368:HRF655368 IAY655368:IBB655368 IKU655368:IKX655368 IUQ655368:IUT655368 JEM655368:JEP655368 JOI655368:JOL655368 JYE655368:JYH655368 KIA655368:KID655368 KRW655368:KRZ655368 LBS655368:LBV655368 LLO655368:LLR655368 LVK655368:LVN655368 MFG655368:MFJ655368 MPC655368:MPF655368 MYY655368:MZB655368 NIU655368:NIX655368 NSQ655368:NST655368 OCM655368:OCP655368 OMI655368:OML655368 OWE655368:OWH655368 PGA655368:PGD655368 PPW655368:PPZ655368 PZS655368:PZV655368 QJO655368:QJR655368 QTK655368:QTN655368 RDG655368:RDJ655368 RNC655368:RNF655368 RWY655368:RXB655368 SGU655368:SGX655368 SQQ655368:SQT655368 TAM655368:TAP655368 TKI655368:TKL655368 TUE655368:TUH655368 UEA655368:UED655368 UNW655368:UNZ655368 UXS655368:UXV655368 VHO655368:VHR655368 VRK655368:VRN655368 WBG655368:WBJ655368 WLC655368:WLF655368 WUY655368:WVB655368 IM720904:IP720904 SI720904:SL720904 ACE720904:ACH720904 AMA720904:AMD720904 AVW720904:AVZ720904 BFS720904:BFV720904 BPO720904:BPR720904 BZK720904:BZN720904 CJG720904:CJJ720904 CTC720904:CTF720904 DCY720904:DDB720904 DMU720904:DMX720904 DWQ720904:DWT720904 EGM720904:EGP720904 EQI720904:EQL720904 FAE720904:FAH720904 FKA720904:FKD720904 FTW720904:FTZ720904 GDS720904:GDV720904 GNO720904:GNR720904 GXK720904:GXN720904 HHG720904:HHJ720904 HRC720904:HRF720904 IAY720904:IBB720904 IKU720904:IKX720904 IUQ720904:IUT720904 JEM720904:JEP720904 JOI720904:JOL720904 JYE720904:JYH720904 KIA720904:KID720904 KRW720904:KRZ720904 LBS720904:LBV720904 LLO720904:LLR720904 LVK720904:LVN720904 MFG720904:MFJ720904 MPC720904:MPF720904 MYY720904:MZB720904 NIU720904:NIX720904 NSQ720904:NST720904 OCM720904:OCP720904 OMI720904:OML720904 OWE720904:OWH720904 PGA720904:PGD720904 PPW720904:PPZ720904 PZS720904:PZV720904 QJO720904:QJR720904 QTK720904:QTN720904 RDG720904:RDJ720904 RNC720904:RNF720904 RWY720904:RXB720904 SGU720904:SGX720904 SQQ720904:SQT720904 TAM720904:TAP720904 TKI720904:TKL720904 TUE720904:TUH720904 UEA720904:UED720904 UNW720904:UNZ720904 UXS720904:UXV720904 VHO720904:VHR720904 VRK720904:VRN720904 WBG720904:WBJ720904 WLC720904:WLF720904 WUY720904:WVB720904 IM786440:IP786440 SI786440:SL786440 ACE786440:ACH786440 AMA786440:AMD786440 AVW786440:AVZ786440 BFS786440:BFV786440 BPO786440:BPR786440 BZK786440:BZN786440 CJG786440:CJJ786440 CTC786440:CTF786440 DCY786440:DDB786440 DMU786440:DMX786440 DWQ786440:DWT786440 EGM786440:EGP786440 EQI786440:EQL786440 FAE786440:FAH786440 FKA786440:FKD786440 FTW786440:FTZ786440 GDS786440:GDV786440 GNO786440:GNR786440 GXK786440:GXN786440 HHG786440:HHJ786440 HRC786440:HRF786440 IAY786440:IBB786440 IKU786440:IKX786440 IUQ786440:IUT786440 JEM786440:JEP786440 JOI786440:JOL786440 JYE786440:JYH786440 KIA786440:KID786440 KRW786440:KRZ786440 LBS786440:LBV786440 LLO786440:LLR786440 LVK786440:LVN786440 MFG786440:MFJ786440 MPC786440:MPF786440 MYY786440:MZB786440 NIU786440:NIX786440 NSQ786440:NST786440 OCM786440:OCP786440 OMI786440:OML786440 OWE786440:OWH786440 PGA786440:PGD786440 PPW786440:PPZ786440 PZS786440:PZV786440 QJO786440:QJR786440 QTK786440:QTN786440 RDG786440:RDJ786440 RNC786440:RNF786440 RWY786440:RXB786440 SGU786440:SGX786440 SQQ786440:SQT786440 TAM786440:TAP786440 TKI786440:TKL786440 TUE786440:TUH786440 UEA786440:UED786440 UNW786440:UNZ786440 UXS786440:UXV786440 VHO786440:VHR786440 VRK786440:VRN786440 WBG786440:WBJ786440 WLC786440:WLF786440 WUY786440:WVB786440 IM851976:IP851976 SI851976:SL851976 ACE851976:ACH851976 AMA851976:AMD851976 AVW851976:AVZ851976 BFS851976:BFV851976 BPO851976:BPR851976 BZK851976:BZN851976 CJG851976:CJJ851976 CTC851976:CTF851976 DCY851976:DDB851976 DMU851976:DMX851976 DWQ851976:DWT851976 EGM851976:EGP851976 EQI851976:EQL851976 FAE851976:FAH851976 FKA851976:FKD851976 FTW851976:FTZ851976 GDS851976:GDV851976 GNO851976:GNR851976 GXK851976:GXN851976 HHG851976:HHJ851976 HRC851976:HRF851976 IAY851976:IBB851976 IKU851976:IKX851976 IUQ851976:IUT851976 JEM851976:JEP851976 JOI851976:JOL851976 JYE851976:JYH851976 KIA851976:KID851976 KRW851976:KRZ851976 LBS851976:LBV851976 LLO851976:LLR851976 LVK851976:LVN851976 MFG851976:MFJ851976 MPC851976:MPF851976 MYY851976:MZB851976 NIU851976:NIX851976 NSQ851976:NST851976 OCM851976:OCP851976 OMI851976:OML851976 OWE851976:OWH851976 PGA851976:PGD851976 PPW851976:PPZ851976 PZS851976:PZV851976 QJO851976:QJR851976 QTK851976:QTN851976 RDG851976:RDJ851976 RNC851976:RNF851976 RWY851976:RXB851976 SGU851976:SGX851976 SQQ851976:SQT851976 TAM851976:TAP851976 TKI851976:TKL851976 TUE851976:TUH851976 UEA851976:UED851976 UNW851976:UNZ851976 UXS851976:UXV851976 VHO851976:VHR851976 VRK851976:VRN851976 WBG851976:WBJ851976 WLC851976:WLF851976 WUY851976:WVB851976 IM917512:IP917512 SI917512:SL917512 ACE917512:ACH917512 AMA917512:AMD917512 AVW917512:AVZ917512 BFS917512:BFV917512 BPO917512:BPR917512 BZK917512:BZN917512 CJG917512:CJJ917512 CTC917512:CTF917512 DCY917512:DDB917512 DMU917512:DMX917512 DWQ917512:DWT917512 EGM917512:EGP917512 EQI917512:EQL917512 FAE917512:FAH917512 FKA917512:FKD917512 FTW917512:FTZ917512 GDS917512:GDV917512 GNO917512:GNR917512 GXK917512:GXN917512 HHG917512:HHJ917512 HRC917512:HRF917512 IAY917512:IBB917512 IKU917512:IKX917512 IUQ917512:IUT917512 JEM917512:JEP917512 JOI917512:JOL917512 JYE917512:JYH917512 KIA917512:KID917512 KRW917512:KRZ917512 LBS917512:LBV917512 LLO917512:LLR917512 LVK917512:LVN917512 MFG917512:MFJ917512 MPC917512:MPF917512 MYY917512:MZB917512 NIU917512:NIX917512 NSQ917512:NST917512 OCM917512:OCP917512 OMI917512:OML917512 OWE917512:OWH917512 PGA917512:PGD917512 PPW917512:PPZ917512 PZS917512:PZV917512 QJO917512:QJR917512 QTK917512:QTN917512 RDG917512:RDJ917512 RNC917512:RNF917512 RWY917512:RXB917512 SGU917512:SGX917512 SQQ917512:SQT917512 TAM917512:TAP917512 TKI917512:TKL917512 TUE917512:TUH917512 UEA917512:UED917512 UNW917512:UNZ917512 UXS917512:UXV917512 VHO917512:VHR917512 VRK917512:VRN917512 WBG917512:WBJ917512 WLC917512:WLF917512 WUY917512:WVB917512 IM983048:IP983048 SI983048:SL983048 ACE983048:ACH983048 AMA983048:AMD983048 AVW983048:AVZ983048 BFS983048:BFV983048 BPO983048:BPR983048 BZK983048:BZN983048 CJG983048:CJJ983048 CTC983048:CTF983048 DCY983048:DDB983048 DMU983048:DMX983048 DWQ983048:DWT983048 EGM983048:EGP983048 EQI983048:EQL983048 FAE983048:FAH983048 FKA983048:FKD983048 FTW983048:FTZ983048 GDS983048:GDV983048 GNO983048:GNR983048 GXK983048:GXN983048 HHG983048:HHJ983048 HRC983048:HRF983048 IAY983048:IBB983048 IKU983048:IKX983048 IUQ983048:IUT983048 JEM983048:JEP983048 JOI983048:JOL983048 JYE983048:JYH983048 KIA983048:KID983048 KRW983048:KRZ983048 LBS983048:LBV983048 LLO983048:LLR983048 LVK983048:LVN983048 MFG983048:MFJ983048 MPC983048:MPF983048 MYY983048:MZB983048 NIU983048:NIX983048 NSQ983048:NST983048 OCM983048:OCP983048 OMI983048:OML983048 OWE983048:OWH983048 PGA983048:PGD983048 PPW983048:PPZ983048 PZS983048:PZV983048 QJO983048:QJR983048 QTK983048:QTN983048 RDG983048:RDJ983048 RNC983048:RNF983048 RWY983048:RXB983048 SGU983048:SGX983048 SQQ983048:SQT983048 TAM983048:TAP983048 TKI983048:TKL983048 TUE983048:TUH983048 UEA983048:UED983048 UNW983048:UNZ983048 UXS983048:UXV983048 VHO983048:VHR983048 VRK983048:VRN983048 WBG983048:WBJ983048 WLC983048:WLF983048 WUY983048:WVB983048 F65543:H65548 IO65538:IQ65543 SK65538:SM65543 ACG65538:ACI65543 AMC65538:AME65543 AVY65538:AWA65543 BFU65538:BFW65543 BPQ65538:BPS65543 BZM65538:BZO65543 CJI65538:CJK65543 CTE65538:CTG65543 DDA65538:DDC65543 DMW65538:DMY65543 DWS65538:DWU65543 EGO65538:EGQ65543 EQK65538:EQM65543 FAG65538:FAI65543 FKC65538:FKE65543 FTY65538:FUA65543 GDU65538:GDW65543 GNQ65538:GNS65543 GXM65538:GXO65543 HHI65538:HHK65543 HRE65538:HRG65543 IBA65538:IBC65543 IKW65538:IKY65543 IUS65538:IUU65543 JEO65538:JEQ65543 JOK65538:JOM65543 JYG65538:JYI65543 KIC65538:KIE65543 KRY65538:KSA65543 LBU65538:LBW65543 LLQ65538:LLS65543 LVM65538:LVO65543 MFI65538:MFK65543 MPE65538:MPG65543 MZA65538:MZC65543 NIW65538:NIY65543 NSS65538:NSU65543 OCO65538:OCQ65543 OMK65538:OMM65543 OWG65538:OWI65543 PGC65538:PGE65543 PPY65538:PQA65543 PZU65538:PZW65543 QJQ65538:QJS65543 QTM65538:QTO65543 RDI65538:RDK65543 RNE65538:RNG65543 RXA65538:RXC65543 SGW65538:SGY65543 SQS65538:SQU65543 TAO65538:TAQ65543 TKK65538:TKM65543 TUG65538:TUI65543 UEC65538:UEE65543 UNY65538:UOA65543 UXU65538:UXW65543 VHQ65538:VHS65543 VRM65538:VRO65543 WBI65538:WBK65543 WLE65538:WLG65543 WVA65538:WVC65543 F131079:H131084 IO131074:IQ131079 SK131074:SM131079 ACG131074:ACI131079 AMC131074:AME131079 AVY131074:AWA131079 BFU131074:BFW131079 BPQ131074:BPS131079 BZM131074:BZO131079 CJI131074:CJK131079 CTE131074:CTG131079 DDA131074:DDC131079 DMW131074:DMY131079 DWS131074:DWU131079 EGO131074:EGQ131079 EQK131074:EQM131079 FAG131074:FAI131079 FKC131074:FKE131079 FTY131074:FUA131079 GDU131074:GDW131079 GNQ131074:GNS131079 GXM131074:GXO131079 HHI131074:HHK131079 HRE131074:HRG131079 IBA131074:IBC131079 IKW131074:IKY131079 IUS131074:IUU131079 JEO131074:JEQ131079 JOK131074:JOM131079 JYG131074:JYI131079 KIC131074:KIE131079 KRY131074:KSA131079 LBU131074:LBW131079 LLQ131074:LLS131079 LVM131074:LVO131079 MFI131074:MFK131079 MPE131074:MPG131079 MZA131074:MZC131079 NIW131074:NIY131079 NSS131074:NSU131079 OCO131074:OCQ131079 OMK131074:OMM131079 OWG131074:OWI131079 PGC131074:PGE131079 PPY131074:PQA131079 PZU131074:PZW131079 QJQ131074:QJS131079 QTM131074:QTO131079 RDI131074:RDK131079 RNE131074:RNG131079 RXA131074:RXC131079 SGW131074:SGY131079 SQS131074:SQU131079 TAO131074:TAQ131079 TKK131074:TKM131079 TUG131074:TUI131079 UEC131074:UEE131079 UNY131074:UOA131079 UXU131074:UXW131079 VHQ131074:VHS131079 VRM131074:VRO131079 WBI131074:WBK131079 WLE131074:WLG131079 WVA131074:WVC131079 F196615:H196620 IO196610:IQ196615 SK196610:SM196615 ACG196610:ACI196615 AMC196610:AME196615 AVY196610:AWA196615 BFU196610:BFW196615 BPQ196610:BPS196615 BZM196610:BZO196615 CJI196610:CJK196615 CTE196610:CTG196615 DDA196610:DDC196615 DMW196610:DMY196615 DWS196610:DWU196615 EGO196610:EGQ196615 EQK196610:EQM196615 FAG196610:FAI196615 FKC196610:FKE196615 FTY196610:FUA196615 GDU196610:GDW196615 GNQ196610:GNS196615 GXM196610:GXO196615 HHI196610:HHK196615 HRE196610:HRG196615 IBA196610:IBC196615 IKW196610:IKY196615 IUS196610:IUU196615 JEO196610:JEQ196615 JOK196610:JOM196615 JYG196610:JYI196615 KIC196610:KIE196615 KRY196610:KSA196615 LBU196610:LBW196615 LLQ196610:LLS196615 LVM196610:LVO196615 MFI196610:MFK196615 MPE196610:MPG196615 MZA196610:MZC196615 NIW196610:NIY196615 NSS196610:NSU196615 OCO196610:OCQ196615 OMK196610:OMM196615 OWG196610:OWI196615 PGC196610:PGE196615 PPY196610:PQA196615 PZU196610:PZW196615 QJQ196610:QJS196615 QTM196610:QTO196615 RDI196610:RDK196615 RNE196610:RNG196615 RXA196610:RXC196615 SGW196610:SGY196615 SQS196610:SQU196615 TAO196610:TAQ196615 TKK196610:TKM196615 TUG196610:TUI196615 UEC196610:UEE196615 UNY196610:UOA196615 UXU196610:UXW196615 VHQ196610:VHS196615 VRM196610:VRO196615 WBI196610:WBK196615 WLE196610:WLG196615 WVA196610:WVC196615 F262151:H262156 IO262146:IQ262151 SK262146:SM262151 ACG262146:ACI262151 AMC262146:AME262151 AVY262146:AWA262151 BFU262146:BFW262151 BPQ262146:BPS262151 BZM262146:BZO262151 CJI262146:CJK262151 CTE262146:CTG262151 DDA262146:DDC262151 DMW262146:DMY262151 DWS262146:DWU262151 EGO262146:EGQ262151 EQK262146:EQM262151 FAG262146:FAI262151 FKC262146:FKE262151 FTY262146:FUA262151 GDU262146:GDW262151 GNQ262146:GNS262151 GXM262146:GXO262151 HHI262146:HHK262151 HRE262146:HRG262151 IBA262146:IBC262151 IKW262146:IKY262151 IUS262146:IUU262151 JEO262146:JEQ262151 JOK262146:JOM262151 JYG262146:JYI262151 KIC262146:KIE262151 KRY262146:KSA262151 LBU262146:LBW262151 LLQ262146:LLS262151 LVM262146:LVO262151 MFI262146:MFK262151 MPE262146:MPG262151 MZA262146:MZC262151 NIW262146:NIY262151 NSS262146:NSU262151 OCO262146:OCQ262151 OMK262146:OMM262151 OWG262146:OWI262151 PGC262146:PGE262151 PPY262146:PQA262151 PZU262146:PZW262151 QJQ262146:QJS262151 QTM262146:QTO262151 RDI262146:RDK262151 RNE262146:RNG262151 RXA262146:RXC262151 SGW262146:SGY262151 SQS262146:SQU262151 TAO262146:TAQ262151 TKK262146:TKM262151 TUG262146:TUI262151 UEC262146:UEE262151 UNY262146:UOA262151 UXU262146:UXW262151 VHQ262146:VHS262151 VRM262146:VRO262151 WBI262146:WBK262151 WLE262146:WLG262151 WVA262146:WVC262151 F327687:H327692 IO327682:IQ327687 SK327682:SM327687 ACG327682:ACI327687 AMC327682:AME327687 AVY327682:AWA327687 BFU327682:BFW327687 BPQ327682:BPS327687 BZM327682:BZO327687 CJI327682:CJK327687 CTE327682:CTG327687 DDA327682:DDC327687 DMW327682:DMY327687 DWS327682:DWU327687 EGO327682:EGQ327687 EQK327682:EQM327687 FAG327682:FAI327687 FKC327682:FKE327687 FTY327682:FUA327687 GDU327682:GDW327687 GNQ327682:GNS327687 GXM327682:GXO327687 HHI327682:HHK327687 HRE327682:HRG327687 IBA327682:IBC327687 IKW327682:IKY327687 IUS327682:IUU327687 JEO327682:JEQ327687 JOK327682:JOM327687 JYG327682:JYI327687 KIC327682:KIE327687 KRY327682:KSA327687 LBU327682:LBW327687 LLQ327682:LLS327687 LVM327682:LVO327687 MFI327682:MFK327687 MPE327682:MPG327687 MZA327682:MZC327687 NIW327682:NIY327687 NSS327682:NSU327687 OCO327682:OCQ327687 OMK327682:OMM327687 OWG327682:OWI327687 PGC327682:PGE327687 PPY327682:PQA327687 PZU327682:PZW327687 QJQ327682:QJS327687 QTM327682:QTO327687 RDI327682:RDK327687 RNE327682:RNG327687 RXA327682:RXC327687 SGW327682:SGY327687 SQS327682:SQU327687 TAO327682:TAQ327687 TKK327682:TKM327687 TUG327682:TUI327687 UEC327682:UEE327687 UNY327682:UOA327687 UXU327682:UXW327687 VHQ327682:VHS327687 VRM327682:VRO327687 WBI327682:WBK327687 WLE327682:WLG327687 WVA327682:WVC327687 F393223:H393228 IO393218:IQ393223 SK393218:SM393223 ACG393218:ACI393223 AMC393218:AME393223 AVY393218:AWA393223 BFU393218:BFW393223 BPQ393218:BPS393223 BZM393218:BZO393223 CJI393218:CJK393223 CTE393218:CTG393223 DDA393218:DDC393223 DMW393218:DMY393223 DWS393218:DWU393223 EGO393218:EGQ393223 EQK393218:EQM393223 FAG393218:FAI393223 FKC393218:FKE393223 FTY393218:FUA393223 GDU393218:GDW393223 GNQ393218:GNS393223 GXM393218:GXO393223 HHI393218:HHK393223 HRE393218:HRG393223 IBA393218:IBC393223 IKW393218:IKY393223 IUS393218:IUU393223 JEO393218:JEQ393223 JOK393218:JOM393223 JYG393218:JYI393223 KIC393218:KIE393223 KRY393218:KSA393223 LBU393218:LBW393223 LLQ393218:LLS393223 LVM393218:LVO393223 MFI393218:MFK393223 MPE393218:MPG393223 MZA393218:MZC393223 NIW393218:NIY393223 NSS393218:NSU393223 OCO393218:OCQ393223 OMK393218:OMM393223 OWG393218:OWI393223 PGC393218:PGE393223 PPY393218:PQA393223 PZU393218:PZW393223 QJQ393218:QJS393223 QTM393218:QTO393223 RDI393218:RDK393223 RNE393218:RNG393223 RXA393218:RXC393223 SGW393218:SGY393223 SQS393218:SQU393223 TAO393218:TAQ393223 TKK393218:TKM393223 TUG393218:TUI393223 UEC393218:UEE393223 UNY393218:UOA393223 UXU393218:UXW393223 VHQ393218:VHS393223 VRM393218:VRO393223 WBI393218:WBK393223 WLE393218:WLG393223 WVA393218:WVC393223 F458759:H458764 IO458754:IQ458759 SK458754:SM458759 ACG458754:ACI458759 AMC458754:AME458759 AVY458754:AWA458759 BFU458754:BFW458759 BPQ458754:BPS458759 BZM458754:BZO458759 CJI458754:CJK458759 CTE458754:CTG458759 DDA458754:DDC458759 DMW458754:DMY458759 DWS458754:DWU458759 EGO458754:EGQ458759 EQK458754:EQM458759 FAG458754:FAI458759 FKC458754:FKE458759 FTY458754:FUA458759 GDU458754:GDW458759 GNQ458754:GNS458759 GXM458754:GXO458759 HHI458754:HHK458759 HRE458754:HRG458759 IBA458754:IBC458759 IKW458754:IKY458759 IUS458754:IUU458759 JEO458754:JEQ458759 JOK458754:JOM458759 JYG458754:JYI458759 KIC458754:KIE458759 KRY458754:KSA458759 LBU458754:LBW458759 LLQ458754:LLS458759 LVM458754:LVO458759 MFI458754:MFK458759 MPE458754:MPG458759 MZA458754:MZC458759 NIW458754:NIY458759 NSS458754:NSU458759 OCO458754:OCQ458759 OMK458754:OMM458759 OWG458754:OWI458759 PGC458754:PGE458759 PPY458754:PQA458759 PZU458754:PZW458759 QJQ458754:QJS458759 QTM458754:QTO458759 RDI458754:RDK458759 RNE458754:RNG458759 RXA458754:RXC458759 SGW458754:SGY458759 SQS458754:SQU458759 TAO458754:TAQ458759 TKK458754:TKM458759 TUG458754:TUI458759 UEC458754:UEE458759 UNY458754:UOA458759 UXU458754:UXW458759 VHQ458754:VHS458759 VRM458754:VRO458759 WBI458754:WBK458759 WLE458754:WLG458759 WVA458754:WVC458759 F524295:H524300 IO524290:IQ524295 SK524290:SM524295 ACG524290:ACI524295 AMC524290:AME524295 AVY524290:AWA524295 BFU524290:BFW524295 BPQ524290:BPS524295 BZM524290:BZO524295 CJI524290:CJK524295 CTE524290:CTG524295 DDA524290:DDC524295 DMW524290:DMY524295 DWS524290:DWU524295 EGO524290:EGQ524295 EQK524290:EQM524295 FAG524290:FAI524295 FKC524290:FKE524295 FTY524290:FUA524295 GDU524290:GDW524295 GNQ524290:GNS524295 GXM524290:GXO524295 HHI524290:HHK524295 HRE524290:HRG524295 IBA524290:IBC524295 IKW524290:IKY524295 IUS524290:IUU524295 JEO524290:JEQ524295 JOK524290:JOM524295 JYG524290:JYI524295 KIC524290:KIE524295 KRY524290:KSA524295 LBU524290:LBW524295 LLQ524290:LLS524295 LVM524290:LVO524295 MFI524290:MFK524295 MPE524290:MPG524295 MZA524290:MZC524295 NIW524290:NIY524295 NSS524290:NSU524295 OCO524290:OCQ524295 OMK524290:OMM524295 OWG524290:OWI524295 PGC524290:PGE524295 PPY524290:PQA524295 PZU524290:PZW524295 QJQ524290:QJS524295 QTM524290:QTO524295 RDI524290:RDK524295 RNE524290:RNG524295 RXA524290:RXC524295 SGW524290:SGY524295 SQS524290:SQU524295 TAO524290:TAQ524295 TKK524290:TKM524295 TUG524290:TUI524295 UEC524290:UEE524295 UNY524290:UOA524295 UXU524290:UXW524295 VHQ524290:VHS524295 VRM524290:VRO524295 WBI524290:WBK524295 WLE524290:WLG524295 WVA524290:WVC524295 F589831:H589836 IO589826:IQ589831 SK589826:SM589831 ACG589826:ACI589831 AMC589826:AME589831 AVY589826:AWA589831 BFU589826:BFW589831 BPQ589826:BPS589831 BZM589826:BZO589831 CJI589826:CJK589831 CTE589826:CTG589831 DDA589826:DDC589831 DMW589826:DMY589831 DWS589826:DWU589831 EGO589826:EGQ589831 EQK589826:EQM589831 FAG589826:FAI589831 FKC589826:FKE589831 FTY589826:FUA589831 GDU589826:GDW589831 GNQ589826:GNS589831 GXM589826:GXO589831 HHI589826:HHK589831 HRE589826:HRG589831 IBA589826:IBC589831 IKW589826:IKY589831 IUS589826:IUU589831 JEO589826:JEQ589831 JOK589826:JOM589831 JYG589826:JYI589831 KIC589826:KIE589831 KRY589826:KSA589831 LBU589826:LBW589831 LLQ589826:LLS589831 LVM589826:LVO589831 MFI589826:MFK589831 MPE589826:MPG589831 MZA589826:MZC589831 NIW589826:NIY589831 NSS589826:NSU589831 OCO589826:OCQ589831 OMK589826:OMM589831 OWG589826:OWI589831 PGC589826:PGE589831 PPY589826:PQA589831 PZU589826:PZW589831 QJQ589826:QJS589831 QTM589826:QTO589831 RDI589826:RDK589831 RNE589826:RNG589831 RXA589826:RXC589831 SGW589826:SGY589831 SQS589826:SQU589831 TAO589826:TAQ589831 TKK589826:TKM589831 TUG589826:TUI589831 UEC589826:UEE589831 UNY589826:UOA589831 UXU589826:UXW589831 VHQ589826:VHS589831 VRM589826:VRO589831 WBI589826:WBK589831 WLE589826:WLG589831 WVA589826:WVC589831 F655367:H655372 IO655362:IQ655367 SK655362:SM655367 ACG655362:ACI655367 AMC655362:AME655367 AVY655362:AWA655367 BFU655362:BFW655367 BPQ655362:BPS655367 BZM655362:BZO655367 CJI655362:CJK655367 CTE655362:CTG655367 DDA655362:DDC655367 DMW655362:DMY655367 DWS655362:DWU655367 EGO655362:EGQ655367 EQK655362:EQM655367 FAG655362:FAI655367 FKC655362:FKE655367 FTY655362:FUA655367 GDU655362:GDW655367 GNQ655362:GNS655367 GXM655362:GXO655367 HHI655362:HHK655367 HRE655362:HRG655367 IBA655362:IBC655367 IKW655362:IKY655367 IUS655362:IUU655367 JEO655362:JEQ655367 JOK655362:JOM655367 JYG655362:JYI655367 KIC655362:KIE655367 KRY655362:KSA655367 LBU655362:LBW655367 LLQ655362:LLS655367 LVM655362:LVO655367 MFI655362:MFK655367 MPE655362:MPG655367 MZA655362:MZC655367 NIW655362:NIY655367 NSS655362:NSU655367 OCO655362:OCQ655367 OMK655362:OMM655367 OWG655362:OWI655367 PGC655362:PGE655367 PPY655362:PQA655367 PZU655362:PZW655367 QJQ655362:QJS655367 QTM655362:QTO655367 RDI655362:RDK655367 RNE655362:RNG655367 RXA655362:RXC655367 SGW655362:SGY655367 SQS655362:SQU655367 TAO655362:TAQ655367 TKK655362:TKM655367 TUG655362:TUI655367 UEC655362:UEE655367 UNY655362:UOA655367 UXU655362:UXW655367 VHQ655362:VHS655367 VRM655362:VRO655367 WBI655362:WBK655367 WLE655362:WLG655367 WVA655362:WVC655367 F720903:H720908 IO720898:IQ720903 SK720898:SM720903 ACG720898:ACI720903 AMC720898:AME720903 AVY720898:AWA720903 BFU720898:BFW720903 BPQ720898:BPS720903 BZM720898:BZO720903 CJI720898:CJK720903 CTE720898:CTG720903 DDA720898:DDC720903 DMW720898:DMY720903 DWS720898:DWU720903 EGO720898:EGQ720903 EQK720898:EQM720903 FAG720898:FAI720903 FKC720898:FKE720903 FTY720898:FUA720903 GDU720898:GDW720903 GNQ720898:GNS720903 GXM720898:GXO720903 HHI720898:HHK720903 HRE720898:HRG720903 IBA720898:IBC720903 IKW720898:IKY720903 IUS720898:IUU720903 JEO720898:JEQ720903 JOK720898:JOM720903 JYG720898:JYI720903 KIC720898:KIE720903 KRY720898:KSA720903 LBU720898:LBW720903 LLQ720898:LLS720903 LVM720898:LVO720903 MFI720898:MFK720903 MPE720898:MPG720903 MZA720898:MZC720903 NIW720898:NIY720903 NSS720898:NSU720903 OCO720898:OCQ720903 OMK720898:OMM720903 OWG720898:OWI720903 PGC720898:PGE720903 PPY720898:PQA720903 PZU720898:PZW720903 QJQ720898:QJS720903 QTM720898:QTO720903 RDI720898:RDK720903 RNE720898:RNG720903 RXA720898:RXC720903 SGW720898:SGY720903 SQS720898:SQU720903 TAO720898:TAQ720903 TKK720898:TKM720903 TUG720898:TUI720903 UEC720898:UEE720903 UNY720898:UOA720903 UXU720898:UXW720903 VHQ720898:VHS720903 VRM720898:VRO720903 WBI720898:WBK720903 WLE720898:WLG720903 WVA720898:WVC720903 F786439:H786444 IO786434:IQ786439 SK786434:SM786439 ACG786434:ACI786439 AMC786434:AME786439 AVY786434:AWA786439 BFU786434:BFW786439 BPQ786434:BPS786439 BZM786434:BZO786439 CJI786434:CJK786439 CTE786434:CTG786439 DDA786434:DDC786439 DMW786434:DMY786439 DWS786434:DWU786439 EGO786434:EGQ786439 EQK786434:EQM786439 FAG786434:FAI786439 FKC786434:FKE786439 FTY786434:FUA786439 GDU786434:GDW786439 GNQ786434:GNS786439 GXM786434:GXO786439 HHI786434:HHK786439 HRE786434:HRG786439 IBA786434:IBC786439 IKW786434:IKY786439 IUS786434:IUU786439 JEO786434:JEQ786439 JOK786434:JOM786439 JYG786434:JYI786439 KIC786434:KIE786439 KRY786434:KSA786439 LBU786434:LBW786439 LLQ786434:LLS786439 LVM786434:LVO786439 MFI786434:MFK786439 MPE786434:MPG786439 MZA786434:MZC786439 NIW786434:NIY786439 NSS786434:NSU786439 OCO786434:OCQ786439 OMK786434:OMM786439 OWG786434:OWI786439 PGC786434:PGE786439 PPY786434:PQA786439 PZU786434:PZW786439 QJQ786434:QJS786439 QTM786434:QTO786439 RDI786434:RDK786439 RNE786434:RNG786439 RXA786434:RXC786439 SGW786434:SGY786439 SQS786434:SQU786439 TAO786434:TAQ786439 TKK786434:TKM786439 TUG786434:TUI786439 UEC786434:UEE786439 UNY786434:UOA786439 UXU786434:UXW786439 VHQ786434:VHS786439 VRM786434:VRO786439 WBI786434:WBK786439 WLE786434:WLG786439 WVA786434:WVC786439 F851975:H851980 IO851970:IQ851975 SK851970:SM851975 ACG851970:ACI851975 AMC851970:AME851975 AVY851970:AWA851975 BFU851970:BFW851975 BPQ851970:BPS851975 BZM851970:BZO851975 CJI851970:CJK851975 CTE851970:CTG851975 DDA851970:DDC851975 DMW851970:DMY851975 DWS851970:DWU851975 EGO851970:EGQ851975 EQK851970:EQM851975 FAG851970:FAI851975 FKC851970:FKE851975 FTY851970:FUA851975 GDU851970:GDW851975 GNQ851970:GNS851975 GXM851970:GXO851975 HHI851970:HHK851975 HRE851970:HRG851975 IBA851970:IBC851975 IKW851970:IKY851975 IUS851970:IUU851975 JEO851970:JEQ851975 JOK851970:JOM851975 JYG851970:JYI851975 KIC851970:KIE851975 KRY851970:KSA851975 LBU851970:LBW851975 LLQ851970:LLS851975 LVM851970:LVO851975 MFI851970:MFK851975 MPE851970:MPG851975 MZA851970:MZC851975 NIW851970:NIY851975 NSS851970:NSU851975 OCO851970:OCQ851975 OMK851970:OMM851975 OWG851970:OWI851975 PGC851970:PGE851975 PPY851970:PQA851975 PZU851970:PZW851975 QJQ851970:QJS851975 QTM851970:QTO851975 RDI851970:RDK851975 RNE851970:RNG851975 RXA851970:RXC851975 SGW851970:SGY851975 SQS851970:SQU851975 TAO851970:TAQ851975 TKK851970:TKM851975 TUG851970:TUI851975 UEC851970:UEE851975 UNY851970:UOA851975 UXU851970:UXW851975 VHQ851970:VHS851975 VRM851970:VRO851975 WBI851970:WBK851975 WLE851970:WLG851975 WVA851970:WVC851975 F917511:H917516 IO917506:IQ917511 SK917506:SM917511 ACG917506:ACI917511 AMC917506:AME917511 AVY917506:AWA917511 BFU917506:BFW917511 BPQ917506:BPS917511 BZM917506:BZO917511 CJI917506:CJK917511 CTE917506:CTG917511 DDA917506:DDC917511 DMW917506:DMY917511 DWS917506:DWU917511 EGO917506:EGQ917511 EQK917506:EQM917511 FAG917506:FAI917511 FKC917506:FKE917511 FTY917506:FUA917511 GDU917506:GDW917511 GNQ917506:GNS917511 GXM917506:GXO917511 HHI917506:HHK917511 HRE917506:HRG917511 IBA917506:IBC917511 IKW917506:IKY917511 IUS917506:IUU917511 JEO917506:JEQ917511 JOK917506:JOM917511 JYG917506:JYI917511 KIC917506:KIE917511 KRY917506:KSA917511 LBU917506:LBW917511 LLQ917506:LLS917511 LVM917506:LVO917511 MFI917506:MFK917511 MPE917506:MPG917511 MZA917506:MZC917511 NIW917506:NIY917511 NSS917506:NSU917511 OCO917506:OCQ917511 OMK917506:OMM917511 OWG917506:OWI917511 PGC917506:PGE917511 PPY917506:PQA917511 PZU917506:PZW917511 QJQ917506:QJS917511 QTM917506:QTO917511 RDI917506:RDK917511 RNE917506:RNG917511 RXA917506:RXC917511 SGW917506:SGY917511 SQS917506:SQU917511 TAO917506:TAQ917511 TKK917506:TKM917511 TUG917506:TUI917511 UEC917506:UEE917511 UNY917506:UOA917511 UXU917506:UXW917511 VHQ917506:VHS917511 VRM917506:VRO917511 WBI917506:WBK917511 WLE917506:WLG917511 WVA917506:WVC917511 F983047:H983052 IO983042:IQ983047 SK983042:SM983047 ACG983042:ACI983047 AMC983042:AME983047 AVY983042:AWA983047 BFU983042:BFW983047 BPQ983042:BPS983047 BZM983042:BZO983047 CJI983042:CJK983047 CTE983042:CTG983047 DDA983042:DDC983047 DMW983042:DMY983047 DWS983042:DWU983047 EGO983042:EGQ983047 EQK983042:EQM983047 FAG983042:FAI983047 FKC983042:FKE983047 FTY983042:FUA983047 GDU983042:GDW983047 GNQ983042:GNS983047 GXM983042:GXO983047 HHI983042:HHK983047 HRE983042:HRG983047 IBA983042:IBC983047 IKW983042:IKY983047 IUS983042:IUU983047 JEO983042:JEQ983047 JOK983042:JOM983047 JYG983042:JYI983047 KIC983042:KIE983047 KRY983042:KSA983047 LBU983042:LBW983047 LLQ983042:LLS983047 LVM983042:LVO983047 MFI983042:MFK983047 MPE983042:MPG983047 MZA983042:MZC983047 NIW983042:NIY983047 NSS983042:NSU983047 OCO983042:OCQ983047 OMK983042:OMM983047 OWG983042:OWI983047 PGC983042:PGE983047 PPY983042:PQA983047 PZU983042:PZW983047 QJQ983042:QJS983047 QTM983042:QTO983047 RDI983042:RDK983047 RNE983042:RNG983047 RXA983042:RXC983047 SGW983042:SGY983047 SQS983042:SQU983047 TAO983042:TAQ983047 TKK983042:TKM983047 TUG983042:TUI983047 UEC983042:UEE983047 UNY983042:UOA983047 UXU983042:UXW983047 VHQ983042:VHS983047 VRM983042:VRO983047 WBI983042:WBK983047 WLE983042:WLG983047 M29:O30 M24:O24 F24:H30 E983053:G983053 E917517:G917517 E851981:G851981 E786445:G786445 E720909:G720909 E655373:G655373 E589837:G589837 E524301:G524301 E458765:G458765 E393229:G393229 E327693:G327693 E262157:G262157 E196621:G196621 E131085:G131085 E65549:G65549 E983045:H983045 E917509:H917509 E851973:H851973 E786437:H786437 E720901:H720901 E655365:H655365 E589829:H589829 E524293:H524293 E458757:H458757 E393221:H393221 E327685:H327685 E262149:H262149 E196613:H196613 E131077:H131077 E65541:H65541 IV17:IX25 WVA17:WVC25 WLE17:WLG25 WBI17:WBK25 VRM17:VRO25 VHQ17:VHS25 UXU17:UXW25 UNY17:UOA25 UEC17:UEE25 TUG17:TUI25 TKK17:TKM25 TAO17:TAQ25 SQS17:SQU25 SGW17:SGY25 RXA17:RXC25 RNE17:RNG25 RDI17:RDK25 QTM17:QTO25 QJQ17:QJS25 PZU17:PZW25 PPY17:PQA25 PGC17:PGE25 OWG17:OWI25 OMK17:OMM25 OCO17:OCQ25 NSS17:NSU25 NIW17:NIY25 MZA17:MZC25 MPE17:MPG25 MFI17:MFK25 LVM17:LVO25 LLQ17:LLS25 LBU17:LBW25 KRY17:KSA25 KIC17:KIE25 JYG17:JYI25 JOK17:JOM25 JEO17:JEQ25 IUS17:IUU25 IKW17:IKY25 IBA17:IBC25 HRE17:HRG25 HHI17:HHK25 GXM17:GXO25 GNQ17:GNS25 GDU17:GDW25 FTY17:FUA25 FKC17:FKE25 FAG17:FAI25 EQK17:EQM25 EGO17:EGQ25 DWS17:DWU25 DMW17:DMY25 DDA17:DDC25 CTE17:CTG25 CJI17:CJK25 BZM17:BZO25 BPQ17:BPS25 BFU17:BFW25 AVY17:AWA25 AMC17:AME25 ACG17:ACI25 SK17:SM25 IO17:IQ25 WVH17:WVJ25 WLL17:WLN25 WBP17:WBR25 VRT17:VRV25 VHX17:VHZ25 UYB17:UYD25 UOF17:UOH25 UEJ17:UEL25 TUN17:TUP25 TKR17:TKT25 TAV17:TAX25 SQZ17:SRB25 SHD17:SHF25 RXH17:RXJ25 RNL17:RNN25 RDP17:RDR25 QTT17:QTV25 QJX17:QJZ25 QAB17:QAD25 PQF17:PQH25 PGJ17:PGL25 OWN17:OWP25 OMR17:OMT25 OCV17:OCX25 NSZ17:NTB25 NJD17:NJF25 MZH17:MZJ25 MPL17:MPN25 MFP17:MFR25 LVT17:LVV25 LLX17:LLZ25 LCB17:LCD25 KSF17:KSH25 KIJ17:KIL25 JYN17:JYP25 JOR17:JOT25 JEV17:JEX25 IUZ17:IVB25 ILD17:ILF25 IBH17:IBJ25 HRL17:HRN25 HHP17:HHR25 GXT17:GXV25 GNX17:GNZ25 GEB17:GED25 FUF17:FUH25 FKJ17:FKL25 FAN17:FAP25 EQR17:EQT25 EGV17:EGX25 DWZ17:DXB25 DND17:DNF25 DDH17:DDJ25 CTL17:CTN25 CJP17:CJR25 BZT17:BZV25 BPX17:BPZ25 BGB17:BGD25 AWF17:AWH25 AMJ17:AML25 ACN17:ACP25 SR17:ST25" xr:uid="{00000000-0002-0000-0000-000006000000}">
      <formula1>0</formula1>
    </dataValidation>
    <dataValidation operator="greaterThanOrEqual" allowBlank="1" showInputMessage="1" showErrorMessage="1" sqref="M17:M19 G17:G22 F23:H23 M23:O23" xr:uid="{00000000-0002-0000-0000-000007000000}"/>
    <dataValidation type="list" operator="greaterThanOrEqual" allowBlank="1" showInputMessage="1" showErrorMessage="1" sqref="M25:O28" xr:uid="{00000000-0002-0000-0000-000008000000}">
      <formula1>$S$25:$T$25</formula1>
    </dataValidation>
  </dataValidations>
  <printOptions horizontalCentered="1"/>
  <pageMargins left="0.23622047244094491" right="0.23622047244094491" top="0.59055118110236227" bottom="0.59055118110236227" header="0.31496062992125984" footer="0.23622047244094491"/>
  <pageSetup paperSize="9" scale="82" orientation="portrait" r:id="rId1"/>
  <headerFooter>
    <oddFooter>&amp;L都市開発諸制度チェックシート2025年度版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90" r:id="rId4" name="Group Box 18">
              <controlPr defaultSize="0" print="0" autoFill="0" autoPict="0">
                <anchor moveWithCells="1" sizeWithCells="1">
                  <from>
                    <xdr:col>2</xdr:col>
                    <xdr:colOff>0</xdr:colOff>
                    <xdr:row>30</xdr:row>
                    <xdr:rowOff>0</xdr:rowOff>
                  </from>
                  <to>
                    <xdr:col>10</xdr:col>
                    <xdr:colOff>487680</xdr:colOff>
                    <xdr:row>30</xdr:row>
                    <xdr:rowOff>76200</xdr:rowOff>
                  </to>
                </anchor>
              </controlPr>
            </control>
          </mc:Choice>
        </mc:AlternateContent>
        <mc:AlternateContent xmlns:mc="http://schemas.openxmlformats.org/markup-compatibility/2006">
          <mc:Choice Requires="x14">
            <control shapeId="3093" r:id="rId5" name="rdoERRConformityNone">
              <controlPr defaultSize="0" autoFill="0" autoLine="0" autoPict="0">
                <anchor moveWithCells="1" sizeWithCells="1">
                  <from>
                    <xdr:col>2</xdr:col>
                    <xdr:colOff>106680</xdr:colOff>
                    <xdr:row>30</xdr:row>
                    <xdr:rowOff>0</xdr:rowOff>
                  </from>
                  <to>
                    <xdr:col>3</xdr:col>
                    <xdr:colOff>1021080</xdr:colOff>
                    <xdr:row>30</xdr:row>
                    <xdr:rowOff>38100</xdr:rowOff>
                  </to>
                </anchor>
              </controlPr>
            </control>
          </mc:Choice>
        </mc:AlternateContent>
        <mc:AlternateContent xmlns:mc="http://schemas.openxmlformats.org/markup-compatibility/2006">
          <mc:Choice Requires="x14">
            <control shapeId="3100" r:id="rId6" name="Option Button 28">
              <controlPr defaultSize="0" autoFill="0" autoLine="0" autoPict="0">
                <anchor moveWithCells="1">
                  <from>
                    <xdr:col>3</xdr:col>
                    <xdr:colOff>175260</xdr:colOff>
                    <xdr:row>30</xdr:row>
                    <xdr:rowOff>0</xdr:rowOff>
                  </from>
                  <to>
                    <xdr:col>4</xdr:col>
                    <xdr:colOff>480060</xdr:colOff>
                    <xdr:row>31</xdr:row>
                    <xdr:rowOff>38100</xdr:rowOff>
                  </to>
                </anchor>
              </controlPr>
            </control>
          </mc:Choice>
        </mc:AlternateContent>
        <mc:AlternateContent xmlns:mc="http://schemas.openxmlformats.org/markup-compatibility/2006">
          <mc:Choice Requires="x14">
            <control shapeId="3102" r:id="rId7" name="Option Button 30">
              <controlPr defaultSize="0" autoFill="0" autoLine="0" autoPict="0">
                <anchor moveWithCells="1">
                  <from>
                    <xdr:col>4</xdr:col>
                    <xdr:colOff>335280</xdr:colOff>
                    <xdr:row>30</xdr:row>
                    <xdr:rowOff>0</xdr:rowOff>
                  </from>
                  <to>
                    <xdr:col>6</xdr:col>
                    <xdr:colOff>83820</xdr:colOff>
                    <xdr:row>31</xdr:row>
                    <xdr:rowOff>22860</xdr:rowOff>
                  </to>
                </anchor>
              </controlPr>
            </control>
          </mc:Choice>
        </mc:AlternateContent>
        <mc:AlternateContent xmlns:mc="http://schemas.openxmlformats.org/markup-compatibility/2006">
          <mc:Choice Requires="x14">
            <control shapeId="3103" r:id="rId8" name="Group Box 31">
              <controlPr defaultSize="0" print="0" autoFill="0" autoPict="0">
                <anchor moveWithCells="1">
                  <from>
                    <xdr:col>2</xdr:col>
                    <xdr:colOff>22860</xdr:colOff>
                    <xdr:row>30</xdr:row>
                    <xdr:rowOff>0</xdr:rowOff>
                  </from>
                  <to>
                    <xdr:col>14</xdr:col>
                    <xdr:colOff>38100</xdr:colOff>
                    <xdr:row>31</xdr:row>
                    <xdr:rowOff>99060</xdr:rowOff>
                  </to>
                </anchor>
              </controlPr>
            </control>
          </mc:Choice>
        </mc:AlternateContent>
        <mc:AlternateContent xmlns:mc="http://schemas.openxmlformats.org/markup-compatibility/2006">
          <mc:Choice Requires="x14">
            <control shapeId="3104" r:id="rId9" name="Option Button 32">
              <controlPr defaultSize="0" autoFill="0" autoLine="0" autoPict="0">
                <anchor moveWithCells="1">
                  <from>
                    <xdr:col>6</xdr:col>
                    <xdr:colOff>0</xdr:colOff>
                    <xdr:row>30</xdr:row>
                    <xdr:rowOff>0</xdr:rowOff>
                  </from>
                  <to>
                    <xdr:col>7</xdr:col>
                    <xdr:colOff>99060</xdr:colOff>
                    <xdr:row>31</xdr:row>
                    <xdr:rowOff>22860</xdr:rowOff>
                  </to>
                </anchor>
              </controlPr>
            </control>
          </mc:Choice>
        </mc:AlternateContent>
        <mc:AlternateContent xmlns:mc="http://schemas.openxmlformats.org/markup-compatibility/2006">
          <mc:Choice Requires="x14">
            <control shapeId="3106" r:id="rId10" name="Check Box 34">
              <controlPr defaultSize="0" autoFill="0" autoLine="0" autoPict="0">
                <anchor moveWithCells="1">
                  <from>
                    <xdr:col>4</xdr:col>
                    <xdr:colOff>830580</xdr:colOff>
                    <xdr:row>30</xdr:row>
                    <xdr:rowOff>0</xdr:rowOff>
                  </from>
                  <to>
                    <xdr:col>6</xdr:col>
                    <xdr:colOff>487680</xdr:colOff>
                    <xdr:row>31</xdr:row>
                    <xdr:rowOff>22860</xdr:rowOff>
                  </to>
                </anchor>
              </controlPr>
            </control>
          </mc:Choice>
        </mc:AlternateContent>
        <mc:AlternateContent xmlns:mc="http://schemas.openxmlformats.org/markup-compatibility/2006">
          <mc:Choice Requires="x14">
            <control shapeId="3108" r:id="rId11" name="Check Box 36">
              <controlPr defaultSize="0" autoFill="0" autoLine="0" autoPict="0">
                <anchor moveWithCells="1">
                  <from>
                    <xdr:col>5</xdr:col>
                    <xdr:colOff>152400</xdr:colOff>
                    <xdr:row>30</xdr:row>
                    <xdr:rowOff>0</xdr:rowOff>
                  </from>
                  <to>
                    <xdr:col>6</xdr:col>
                    <xdr:colOff>518160</xdr:colOff>
                    <xdr:row>31</xdr:row>
                    <xdr:rowOff>22860</xdr:rowOff>
                  </to>
                </anchor>
              </controlPr>
            </control>
          </mc:Choice>
        </mc:AlternateContent>
        <mc:AlternateContent xmlns:mc="http://schemas.openxmlformats.org/markup-compatibility/2006">
          <mc:Choice Requires="x14">
            <control shapeId="3109" r:id="rId12" name="Check Box 37">
              <controlPr defaultSize="0" autoFill="0" autoLine="0" autoPict="0">
                <anchor moveWithCells="1">
                  <from>
                    <xdr:col>8</xdr:col>
                    <xdr:colOff>175260</xdr:colOff>
                    <xdr:row>30</xdr:row>
                    <xdr:rowOff>0</xdr:rowOff>
                  </from>
                  <to>
                    <xdr:col>9</xdr:col>
                    <xdr:colOff>236220</xdr:colOff>
                    <xdr:row>31</xdr:row>
                    <xdr:rowOff>22860</xdr:rowOff>
                  </to>
                </anchor>
              </controlPr>
            </control>
          </mc:Choice>
        </mc:AlternateContent>
        <mc:AlternateContent xmlns:mc="http://schemas.openxmlformats.org/markup-compatibility/2006">
          <mc:Choice Requires="x14">
            <control shapeId="3110" r:id="rId13" name="Check Box 38">
              <controlPr defaultSize="0" autoFill="0" autoLine="0" autoPict="0">
                <anchor moveWithCells="1">
                  <from>
                    <xdr:col>10</xdr:col>
                    <xdr:colOff>220980</xdr:colOff>
                    <xdr:row>30</xdr:row>
                    <xdr:rowOff>0</xdr:rowOff>
                  </from>
                  <to>
                    <xdr:col>11</xdr:col>
                    <xdr:colOff>335280</xdr:colOff>
                    <xdr:row>31</xdr:row>
                    <xdr:rowOff>22860</xdr:rowOff>
                  </to>
                </anchor>
              </controlPr>
            </control>
          </mc:Choice>
        </mc:AlternateContent>
        <mc:AlternateContent xmlns:mc="http://schemas.openxmlformats.org/markup-compatibility/2006">
          <mc:Choice Requires="x14">
            <control shapeId="3111" r:id="rId14" name="Check Box 39">
              <controlPr defaultSize="0" autoFill="0" autoLine="0" autoPict="0">
                <anchor moveWithCells="1">
                  <from>
                    <xdr:col>4</xdr:col>
                    <xdr:colOff>38100</xdr:colOff>
                    <xdr:row>30</xdr:row>
                    <xdr:rowOff>0</xdr:rowOff>
                  </from>
                  <to>
                    <xdr:col>5</xdr:col>
                    <xdr:colOff>160020</xdr:colOff>
                    <xdr:row>31</xdr:row>
                    <xdr:rowOff>22860</xdr:rowOff>
                  </to>
                </anchor>
              </controlPr>
            </control>
          </mc:Choice>
        </mc:AlternateContent>
        <mc:AlternateContent xmlns:mc="http://schemas.openxmlformats.org/markup-compatibility/2006">
          <mc:Choice Requires="x14">
            <control shapeId="3116" r:id="rId15" name="Group Box 44">
              <controlPr defaultSize="0" print="0" autoFill="0" autoPict="0">
                <anchor moveWithCells="1" sizeWithCells="1">
                  <from>
                    <xdr:col>3</xdr:col>
                    <xdr:colOff>1104900</xdr:colOff>
                    <xdr:row>11</xdr:row>
                    <xdr:rowOff>175260</xdr:rowOff>
                  </from>
                  <to>
                    <xdr:col>7</xdr:col>
                    <xdr:colOff>22860</xdr:colOff>
                    <xdr:row>13</xdr:row>
                    <xdr:rowOff>22860</xdr:rowOff>
                  </to>
                </anchor>
              </controlPr>
            </control>
          </mc:Choice>
        </mc:AlternateContent>
        <mc:AlternateContent xmlns:mc="http://schemas.openxmlformats.org/markup-compatibility/2006">
          <mc:Choice Requires="x14">
            <control shapeId="3117" r:id="rId16" name="rdoPlan">
              <controlPr defaultSize="0" autoFill="0" autoLine="0" autoPict="0">
                <anchor moveWithCells="1" sizeWithCells="1">
                  <from>
                    <xdr:col>4</xdr:col>
                    <xdr:colOff>60960</xdr:colOff>
                    <xdr:row>11</xdr:row>
                    <xdr:rowOff>182880</xdr:rowOff>
                  </from>
                  <to>
                    <xdr:col>4</xdr:col>
                    <xdr:colOff>632460</xdr:colOff>
                    <xdr:row>13</xdr:row>
                    <xdr:rowOff>22860</xdr:rowOff>
                  </to>
                </anchor>
              </controlPr>
            </control>
          </mc:Choice>
        </mc:AlternateContent>
        <mc:AlternateContent xmlns:mc="http://schemas.openxmlformats.org/markup-compatibility/2006">
          <mc:Choice Requires="x14">
            <control shapeId="3118" r:id="rId17" name="rdoModify">
              <controlPr defaultSize="0" autoFill="0" autoLine="0" autoPict="0">
                <anchor moveWithCells="1" sizeWithCells="1">
                  <from>
                    <xdr:col>4</xdr:col>
                    <xdr:colOff>640080</xdr:colOff>
                    <xdr:row>11</xdr:row>
                    <xdr:rowOff>182880</xdr:rowOff>
                  </from>
                  <to>
                    <xdr:col>4</xdr:col>
                    <xdr:colOff>1249680</xdr:colOff>
                    <xdr:row>13</xdr:row>
                    <xdr:rowOff>22860</xdr:rowOff>
                  </to>
                </anchor>
              </controlPr>
            </control>
          </mc:Choice>
        </mc:AlternateContent>
        <mc:AlternateContent xmlns:mc="http://schemas.openxmlformats.org/markup-compatibility/2006">
          <mc:Choice Requires="x14">
            <control shapeId="3119" r:id="rId18" name="rdoComplete">
              <controlPr defaultSize="0" autoFill="0" autoLine="0" autoPict="0">
                <anchor moveWithCells="1" sizeWithCells="1">
                  <from>
                    <xdr:col>4</xdr:col>
                    <xdr:colOff>1242060</xdr:colOff>
                    <xdr:row>11</xdr:row>
                    <xdr:rowOff>182880</xdr:rowOff>
                  </from>
                  <to>
                    <xdr:col>5</xdr:col>
                    <xdr:colOff>297180</xdr:colOff>
                    <xdr:row>13</xdr:row>
                    <xdr:rowOff>22860</xdr:rowOff>
                  </to>
                </anchor>
              </controlPr>
            </control>
          </mc:Choice>
        </mc:AlternateContent>
        <mc:AlternateContent xmlns:mc="http://schemas.openxmlformats.org/markup-compatibility/2006">
          <mc:Choice Requires="x14">
            <control shapeId="3120" r:id="rId19" name="Group Box 48">
              <controlPr defaultSize="0" print="0" autoFill="0" autoPict="0">
                <anchor moveWithCells="1" sizeWithCells="1">
                  <from>
                    <xdr:col>4</xdr:col>
                    <xdr:colOff>1363980</xdr:colOff>
                    <xdr:row>0</xdr:row>
                    <xdr:rowOff>220980</xdr:rowOff>
                  </from>
                  <to>
                    <xdr:col>9</xdr:col>
                    <xdr:colOff>220980</xdr:colOff>
                    <xdr:row>1</xdr:row>
                    <xdr:rowOff>0</xdr:rowOff>
                  </to>
                </anchor>
              </controlPr>
            </control>
          </mc:Choice>
        </mc:AlternateContent>
        <mc:AlternateContent xmlns:mc="http://schemas.openxmlformats.org/markup-compatibility/2006">
          <mc:Choice Requires="x14">
            <control shapeId="3121" r:id="rId20" name="Group Box 44">
              <controlPr defaultSize="0" print="0" autoFill="0" autoPict="0">
                <anchor moveWithCells="1" sizeWithCells="1">
                  <from>
                    <xdr:col>3</xdr:col>
                    <xdr:colOff>1104900</xdr:colOff>
                    <xdr:row>28</xdr:row>
                    <xdr:rowOff>0</xdr:rowOff>
                  </from>
                  <to>
                    <xdr:col>7</xdr:col>
                    <xdr:colOff>22860</xdr:colOff>
                    <xdr:row>28</xdr:row>
                    <xdr:rowOff>22860</xdr:rowOff>
                  </to>
                </anchor>
              </controlPr>
            </control>
          </mc:Choice>
        </mc:AlternateContent>
        <mc:AlternateContent xmlns:mc="http://schemas.openxmlformats.org/markup-compatibility/2006">
          <mc:Choice Requires="x14">
            <control shapeId="3122" r:id="rId21" name="rdoPlan">
              <controlPr defaultSize="0" autoFill="0" autoLine="0" autoPict="0">
                <anchor moveWithCells="1" sizeWithCells="1">
                  <from>
                    <xdr:col>4</xdr:col>
                    <xdr:colOff>60960</xdr:colOff>
                    <xdr:row>28</xdr:row>
                    <xdr:rowOff>0</xdr:rowOff>
                  </from>
                  <to>
                    <xdr:col>4</xdr:col>
                    <xdr:colOff>632460</xdr:colOff>
                    <xdr:row>28</xdr:row>
                    <xdr:rowOff>22860</xdr:rowOff>
                  </to>
                </anchor>
              </controlPr>
            </control>
          </mc:Choice>
        </mc:AlternateContent>
        <mc:AlternateContent xmlns:mc="http://schemas.openxmlformats.org/markup-compatibility/2006">
          <mc:Choice Requires="x14">
            <control shapeId="3123" r:id="rId22" name="rdoModify">
              <controlPr defaultSize="0" autoFill="0" autoLine="0" autoPict="0">
                <anchor moveWithCells="1" sizeWithCells="1">
                  <from>
                    <xdr:col>4</xdr:col>
                    <xdr:colOff>640080</xdr:colOff>
                    <xdr:row>28</xdr:row>
                    <xdr:rowOff>0</xdr:rowOff>
                  </from>
                  <to>
                    <xdr:col>4</xdr:col>
                    <xdr:colOff>1249680</xdr:colOff>
                    <xdr:row>28</xdr:row>
                    <xdr:rowOff>22860</xdr:rowOff>
                  </to>
                </anchor>
              </controlPr>
            </control>
          </mc:Choice>
        </mc:AlternateContent>
        <mc:AlternateContent xmlns:mc="http://schemas.openxmlformats.org/markup-compatibility/2006">
          <mc:Choice Requires="x14">
            <control shapeId="3124" r:id="rId23" name="rdoComplete">
              <controlPr defaultSize="0" autoFill="0" autoLine="0" autoPict="0">
                <anchor moveWithCells="1" sizeWithCells="1">
                  <from>
                    <xdr:col>4</xdr:col>
                    <xdr:colOff>1242060</xdr:colOff>
                    <xdr:row>28</xdr:row>
                    <xdr:rowOff>0</xdr:rowOff>
                  </from>
                  <to>
                    <xdr:col>5</xdr:col>
                    <xdr:colOff>297180</xdr:colOff>
                    <xdr:row>28</xdr:row>
                    <xdr:rowOff>22860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CAFE7-2ACC-4FCA-B941-AB1A3FC5C104}">
  <dimension ref="A1"/>
  <sheetViews>
    <sheetView workbookViewId="0">
      <selection activeCell="I19" sqref="I19"/>
    </sheetView>
  </sheetViews>
  <sheetFormatPr defaultRowHeight="18"/>
  <sheetData/>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76E8E-38B2-40D1-B9AC-832EBC6BE9F1}">
  <dimension ref="A1:T71"/>
  <sheetViews>
    <sheetView view="pageBreakPreview" zoomScaleNormal="100" zoomScaleSheetLayoutView="100" workbookViewId="0">
      <selection activeCell="Y24" sqref="Y24"/>
    </sheetView>
  </sheetViews>
  <sheetFormatPr defaultColWidth="8.09765625" defaultRowHeight="10.8"/>
  <cols>
    <col min="1" max="1" width="1.69921875" style="235" customWidth="1"/>
    <col min="2" max="2" width="2.19921875" style="235" customWidth="1"/>
    <col min="3" max="3" width="2.3984375" style="235" customWidth="1"/>
    <col min="4" max="4" width="7.59765625" style="235" customWidth="1"/>
    <col min="5" max="5" width="4.3984375" style="235" customWidth="1"/>
    <col min="6" max="6" width="6.8984375" style="235" customWidth="1"/>
    <col min="7" max="7" width="2.3984375" style="235" customWidth="1"/>
    <col min="8" max="8" width="7.09765625" style="235" customWidth="1"/>
    <col min="9" max="9" width="2.3984375" style="235" customWidth="1"/>
    <col min="10" max="10" width="7.09765625" style="235" customWidth="1"/>
    <col min="11" max="11" width="2.19921875" style="235" customWidth="1"/>
    <col min="12" max="12" width="7.09765625" style="235" customWidth="1"/>
    <col min="13" max="13" width="2.3984375" style="235" customWidth="1"/>
    <col min="14" max="14" width="8.09765625" style="235" customWidth="1"/>
    <col min="15" max="15" width="2.3984375" style="235" customWidth="1"/>
    <col min="16" max="16" width="7.09765625" style="235" customWidth="1"/>
    <col min="17" max="17" width="2.3984375" style="235" customWidth="1"/>
    <col min="18" max="18" width="7.09765625" style="235" customWidth="1"/>
    <col min="19" max="19" width="2.3984375" style="235" customWidth="1"/>
    <col min="20" max="20" width="1" style="235" customWidth="1"/>
    <col min="21" max="16384" width="8.09765625" style="235"/>
  </cols>
  <sheetData>
    <row r="1" spans="1:20" ht="15" customHeight="1">
      <c r="A1" s="233" t="s">
        <v>273</v>
      </c>
      <c r="B1" s="234"/>
      <c r="R1" s="805" t="s">
        <v>274</v>
      </c>
      <c r="S1" s="805"/>
    </row>
    <row r="2" spans="1:20" ht="21" customHeight="1">
      <c r="A2" s="236"/>
      <c r="B2" s="806" t="s">
        <v>275</v>
      </c>
      <c r="C2" s="806"/>
      <c r="D2" s="806"/>
      <c r="E2" s="806"/>
      <c r="F2" s="806"/>
      <c r="G2" s="806"/>
      <c r="H2" s="806"/>
      <c r="I2" s="806"/>
      <c r="J2" s="806"/>
      <c r="K2" s="806"/>
      <c r="L2" s="806"/>
      <c r="M2" s="806"/>
      <c r="N2" s="806"/>
      <c r="O2" s="806"/>
      <c r="P2" s="806"/>
      <c r="Q2" s="806"/>
      <c r="R2" s="806"/>
      <c r="S2" s="806"/>
      <c r="T2" s="237"/>
    </row>
    <row r="3" spans="1:20" ht="18.75" customHeight="1">
      <c r="A3" s="238"/>
      <c r="B3" s="804" t="s">
        <v>276</v>
      </c>
      <c r="C3" s="804"/>
      <c r="D3" s="804"/>
      <c r="E3" s="804"/>
      <c r="F3" s="804"/>
      <c r="G3" s="804"/>
      <c r="H3" s="804"/>
      <c r="N3" s="807"/>
      <c r="O3" s="807"/>
      <c r="P3" s="807"/>
      <c r="Q3" s="808"/>
      <c r="R3" s="808"/>
      <c r="S3" s="808"/>
      <c r="T3" s="241"/>
    </row>
    <row r="4" spans="1:20" ht="3.75" customHeight="1">
      <c r="A4" s="238"/>
      <c r="B4" s="242"/>
      <c r="C4" s="242"/>
      <c r="D4" s="242"/>
      <c r="E4" s="242"/>
      <c r="F4" s="242"/>
      <c r="G4" s="242"/>
      <c r="H4" s="242"/>
      <c r="N4" s="243"/>
      <c r="O4" s="243"/>
      <c r="P4" s="243"/>
      <c r="Q4" s="243"/>
      <c r="R4" s="243"/>
      <c r="S4" s="243"/>
      <c r="T4" s="241"/>
    </row>
    <row r="5" spans="1:20" ht="27" customHeight="1">
      <c r="A5" s="238"/>
      <c r="B5" s="809" t="s">
        <v>277</v>
      </c>
      <c r="C5" s="809"/>
      <c r="D5" s="810" t="s">
        <v>278</v>
      </c>
      <c r="E5" s="811"/>
      <c r="F5" s="812"/>
      <c r="G5" s="813"/>
      <c r="H5" s="761"/>
      <c r="I5" s="761"/>
      <c r="J5" s="761"/>
      <c r="K5" s="761"/>
      <c r="L5" s="761"/>
      <c r="M5" s="761"/>
      <c r="N5" s="761"/>
      <c r="O5" s="761"/>
      <c r="P5" s="761"/>
      <c r="Q5" s="761"/>
      <c r="R5" s="761"/>
      <c r="S5" s="762"/>
      <c r="T5" s="241"/>
    </row>
    <row r="6" spans="1:20" ht="27" customHeight="1">
      <c r="A6" s="238"/>
      <c r="B6" s="809"/>
      <c r="C6" s="809"/>
      <c r="D6" s="810" t="s">
        <v>279</v>
      </c>
      <c r="E6" s="811"/>
      <c r="F6" s="812"/>
      <c r="G6" s="760"/>
      <c r="H6" s="761"/>
      <c r="I6" s="761"/>
      <c r="J6" s="761"/>
      <c r="K6" s="761"/>
      <c r="L6" s="761"/>
      <c r="M6" s="761"/>
      <c r="N6" s="761"/>
      <c r="O6" s="761"/>
      <c r="P6" s="761"/>
      <c r="Q6" s="761"/>
      <c r="R6" s="761"/>
      <c r="S6" s="762"/>
      <c r="T6" s="241"/>
    </row>
    <row r="7" spans="1:20" ht="7.95" customHeight="1">
      <c r="A7" s="238"/>
      <c r="B7" s="244"/>
      <c r="C7" s="244"/>
      <c r="D7" s="244"/>
      <c r="E7" s="244"/>
      <c r="F7" s="245"/>
      <c r="T7" s="241"/>
    </row>
    <row r="8" spans="1:20" ht="13.5" customHeight="1">
      <c r="A8" s="238"/>
      <c r="B8" s="804" t="s">
        <v>280</v>
      </c>
      <c r="C8" s="804"/>
      <c r="D8" s="804"/>
      <c r="E8" s="804"/>
      <c r="F8" s="804"/>
      <c r="G8" s="804"/>
      <c r="H8" s="804"/>
      <c r="I8" s="804"/>
      <c r="J8" s="804"/>
      <c r="K8" s="804"/>
      <c r="L8" s="804"/>
      <c r="T8" s="241"/>
    </row>
    <row r="9" spans="1:20" ht="17.7" customHeight="1">
      <c r="A9" s="238"/>
      <c r="B9" s="792" t="s">
        <v>281</v>
      </c>
      <c r="C9" s="792"/>
      <c r="D9" s="792"/>
      <c r="E9" s="792"/>
      <c r="F9" s="792"/>
      <c r="T9" s="241"/>
    </row>
    <row r="10" spans="1:20" ht="17.100000000000001" customHeight="1">
      <c r="A10" s="238"/>
      <c r="B10" s="784" t="s">
        <v>282</v>
      </c>
      <c r="C10" s="784"/>
      <c r="D10" s="784"/>
      <c r="E10" s="784"/>
      <c r="F10" s="784"/>
      <c r="G10" s="760"/>
      <c r="H10" s="761"/>
      <c r="I10" s="761"/>
      <c r="J10" s="761"/>
      <c r="K10" s="761"/>
      <c r="L10" s="761"/>
      <c r="M10" s="761"/>
      <c r="N10" s="761"/>
      <c r="O10" s="761"/>
      <c r="P10" s="761"/>
      <c r="Q10" s="761"/>
      <c r="R10" s="761"/>
      <c r="S10" s="762"/>
      <c r="T10" s="241"/>
    </row>
    <row r="11" spans="1:20" ht="27" customHeight="1">
      <c r="A11" s="238"/>
      <c r="B11" s="784" t="s">
        <v>283</v>
      </c>
      <c r="C11" s="784"/>
      <c r="D11" s="784"/>
      <c r="E11" s="784"/>
      <c r="F11" s="784"/>
      <c r="G11" s="760"/>
      <c r="H11" s="761"/>
      <c r="I11" s="761"/>
      <c r="J11" s="761"/>
      <c r="K11" s="761"/>
      <c r="L11" s="761"/>
      <c r="M11" s="761"/>
      <c r="N11" s="761"/>
      <c r="O11" s="761"/>
      <c r="P11" s="761"/>
      <c r="Q11" s="761"/>
      <c r="R11" s="761"/>
      <c r="S11" s="762"/>
      <c r="T11" s="241"/>
    </row>
    <row r="12" spans="1:20" ht="7.95" customHeight="1">
      <c r="A12" s="238"/>
      <c r="B12" s="244"/>
      <c r="C12" s="244"/>
      <c r="D12" s="244"/>
      <c r="E12" s="244"/>
      <c r="F12" s="245"/>
      <c r="T12" s="241"/>
    </row>
    <row r="13" spans="1:20" ht="15" customHeight="1">
      <c r="A13" s="238"/>
      <c r="B13" s="792" t="s">
        <v>284</v>
      </c>
      <c r="C13" s="792"/>
      <c r="D13" s="792"/>
      <c r="E13" s="792"/>
      <c r="F13" s="792"/>
      <c r="T13" s="241"/>
    </row>
    <row r="14" spans="1:20" ht="15" customHeight="1">
      <c r="A14" s="238"/>
      <c r="B14" s="793" t="s">
        <v>285</v>
      </c>
      <c r="C14" s="794"/>
      <c r="D14" s="794"/>
      <c r="E14" s="794"/>
      <c r="F14" s="795"/>
      <c r="G14" s="799" t="s">
        <v>286</v>
      </c>
      <c r="H14" s="800"/>
      <c r="I14" s="800"/>
      <c r="J14" s="800"/>
      <c r="K14" s="800"/>
      <c r="L14" s="800"/>
      <c r="M14" s="801"/>
      <c r="N14" s="799" t="s">
        <v>287</v>
      </c>
      <c r="O14" s="800"/>
      <c r="P14" s="800"/>
      <c r="Q14" s="800"/>
      <c r="R14" s="800"/>
      <c r="S14" s="801"/>
      <c r="T14" s="241"/>
    </row>
    <row r="15" spans="1:20" ht="17.100000000000001" customHeight="1">
      <c r="A15" s="238"/>
      <c r="B15" s="796"/>
      <c r="C15" s="797"/>
      <c r="D15" s="797"/>
      <c r="E15" s="797"/>
      <c r="F15" s="798"/>
      <c r="G15" s="802"/>
      <c r="H15" s="803"/>
      <c r="I15" s="803"/>
      <c r="J15" s="803"/>
      <c r="K15" s="248" t="s">
        <v>288</v>
      </c>
      <c r="L15" s="247"/>
      <c r="M15" s="249" t="s">
        <v>289</v>
      </c>
      <c r="N15" s="802"/>
      <c r="O15" s="803"/>
      <c r="P15" s="803"/>
      <c r="Q15" s="248" t="s">
        <v>288</v>
      </c>
      <c r="R15" s="250"/>
      <c r="S15" s="249" t="s">
        <v>289</v>
      </c>
      <c r="T15" s="241"/>
    </row>
    <row r="16" spans="1:20" ht="17.100000000000001" customHeight="1">
      <c r="A16" s="238"/>
      <c r="B16" s="784" t="s">
        <v>290</v>
      </c>
      <c r="C16" s="784"/>
      <c r="D16" s="784"/>
      <c r="E16" s="784"/>
      <c r="F16" s="784"/>
      <c r="G16" s="788"/>
      <c r="H16" s="789"/>
      <c r="I16" s="789"/>
      <c r="J16" s="789"/>
      <c r="K16" s="789"/>
      <c r="L16" s="789"/>
      <c r="M16" s="789"/>
      <c r="N16" s="789"/>
      <c r="O16" s="789"/>
      <c r="P16" s="789"/>
      <c r="Q16" s="789"/>
      <c r="R16" s="789"/>
      <c r="S16" s="251" t="s">
        <v>291</v>
      </c>
      <c r="T16" s="241"/>
    </row>
    <row r="17" spans="1:20" ht="17.100000000000001" customHeight="1">
      <c r="A17" s="238"/>
      <c r="B17" s="784" t="s">
        <v>292</v>
      </c>
      <c r="C17" s="784"/>
      <c r="D17" s="784"/>
      <c r="E17" s="784"/>
      <c r="F17" s="784"/>
      <c r="G17" s="790"/>
      <c r="H17" s="791"/>
      <c r="I17" s="791"/>
      <c r="J17" s="791"/>
      <c r="K17" s="791"/>
      <c r="L17" s="791"/>
      <c r="M17" s="791"/>
      <c r="N17" s="791"/>
      <c r="O17" s="791"/>
      <c r="P17" s="791"/>
      <c r="Q17" s="791"/>
      <c r="R17" s="791"/>
      <c r="S17" s="251" t="s">
        <v>293</v>
      </c>
      <c r="T17" s="241"/>
    </row>
    <row r="18" spans="1:20" ht="17.100000000000001" customHeight="1">
      <c r="A18" s="238"/>
      <c r="B18" s="784" t="s">
        <v>294</v>
      </c>
      <c r="C18" s="784"/>
      <c r="D18" s="784"/>
      <c r="E18" s="784"/>
      <c r="F18" s="784"/>
      <c r="G18" s="788"/>
      <c r="H18" s="789"/>
      <c r="I18" s="789"/>
      <c r="J18" s="789"/>
      <c r="K18" s="789"/>
      <c r="L18" s="789"/>
      <c r="M18" s="789"/>
      <c r="N18" s="789"/>
      <c r="O18" s="789"/>
      <c r="P18" s="789"/>
      <c r="Q18" s="789"/>
      <c r="R18" s="789"/>
      <c r="S18" s="251" t="s">
        <v>291</v>
      </c>
      <c r="T18" s="241"/>
    </row>
    <row r="19" spans="1:20" ht="17.100000000000001" customHeight="1">
      <c r="A19" s="238"/>
      <c r="B19" s="745" t="s">
        <v>295</v>
      </c>
      <c r="C19" s="745"/>
      <c r="D19" s="745"/>
      <c r="E19" s="745"/>
      <c r="F19" s="745"/>
      <c r="G19" s="782"/>
      <c r="H19" s="783"/>
      <c r="I19" s="783"/>
      <c r="J19" s="783"/>
      <c r="K19" s="783"/>
      <c r="L19" s="783"/>
      <c r="M19" s="783"/>
      <c r="N19" s="783"/>
      <c r="O19" s="783"/>
      <c r="P19" s="783"/>
      <c r="Q19" s="783"/>
      <c r="R19" s="783"/>
      <c r="S19" s="251" t="s">
        <v>291</v>
      </c>
      <c r="T19" s="241"/>
    </row>
    <row r="20" spans="1:20" ht="17.100000000000001" customHeight="1">
      <c r="A20" s="238"/>
      <c r="B20" s="784" t="s">
        <v>296</v>
      </c>
      <c r="C20" s="784"/>
      <c r="D20" s="784"/>
      <c r="E20" s="784"/>
      <c r="F20" s="784"/>
      <c r="G20" s="760"/>
      <c r="H20" s="761"/>
      <c r="I20" s="761"/>
      <c r="J20" s="761"/>
      <c r="K20" s="761"/>
      <c r="L20" s="761"/>
      <c r="M20" s="761"/>
      <c r="N20" s="761"/>
      <c r="O20" s="761"/>
      <c r="P20" s="761"/>
      <c r="Q20" s="761"/>
      <c r="R20" s="761"/>
      <c r="S20" s="762"/>
      <c r="T20" s="241"/>
    </row>
    <row r="21" spans="1:20" ht="7.95" customHeight="1">
      <c r="A21" s="238"/>
      <c r="B21" s="244"/>
      <c r="C21" s="244"/>
      <c r="D21" s="244"/>
      <c r="E21" s="244"/>
      <c r="F21" s="245"/>
      <c r="T21" s="241"/>
    </row>
    <row r="22" spans="1:20" ht="15" customHeight="1">
      <c r="A22" s="238"/>
      <c r="B22" s="235" t="s">
        <v>297</v>
      </c>
      <c r="T22" s="241"/>
    </row>
    <row r="23" spans="1:20" ht="15" customHeight="1">
      <c r="A23" s="238"/>
      <c r="B23" s="246"/>
      <c r="C23" s="785" t="s">
        <v>298</v>
      </c>
      <c r="D23" s="786"/>
      <c r="E23" s="786"/>
      <c r="F23" s="786"/>
      <c r="G23" s="786"/>
      <c r="H23" s="786"/>
      <c r="I23" s="786"/>
      <c r="J23" s="787"/>
      <c r="K23" s="785" t="s">
        <v>299</v>
      </c>
      <c r="L23" s="786"/>
      <c r="M23" s="786"/>
      <c r="N23" s="786"/>
      <c r="O23" s="787"/>
      <c r="P23" s="252" t="s">
        <v>300</v>
      </c>
      <c r="Q23" s="785" t="s">
        <v>301</v>
      </c>
      <c r="R23" s="786"/>
      <c r="S23" s="787"/>
      <c r="T23" s="253"/>
    </row>
    <row r="24" spans="1:20" ht="11.25" customHeight="1">
      <c r="A24" s="238"/>
      <c r="B24" s="765">
        <v>1</v>
      </c>
      <c r="C24" s="768"/>
      <c r="D24" s="769"/>
      <c r="E24" s="769"/>
      <c r="F24" s="769"/>
      <c r="G24" s="769"/>
      <c r="H24" s="769"/>
      <c r="I24" s="769"/>
      <c r="J24" s="770"/>
      <c r="K24" s="774" t="s">
        <v>302</v>
      </c>
      <c r="L24" s="775"/>
      <c r="M24" s="776"/>
      <c r="N24" s="257"/>
      <c r="O24" s="258" t="s">
        <v>303</v>
      </c>
      <c r="P24" s="256" t="s">
        <v>304</v>
      </c>
      <c r="Q24" s="777"/>
      <c r="R24" s="778"/>
      <c r="S24" s="258" t="s">
        <v>291</v>
      </c>
      <c r="T24" s="253"/>
    </row>
    <row r="25" spans="1:20" ht="11.25" customHeight="1">
      <c r="A25" s="238"/>
      <c r="B25" s="766"/>
      <c r="C25" s="768"/>
      <c r="D25" s="769"/>
      <c r="E25" s="769"/>
      <c r="F25" s="769"/>
      <c r="G25" s="769"/>
      <c r="H25" s="769"/>
      <c r="I25" s="769"/>
      <c r="J25" s="770"/>
      <c r="K25" s="779" t="s">
        <v>305</v>
      </c>
      <c r="L25" s="780"/>
      <c r="M25" s="781"/>
      <c r="N25" s="260"/>
      <c r="O25" s="261" t="s">
        <v>306</v>
      </c>
      <c r="P25" s="259" t="s">
        <v>307</v>
      </c>
      <c r="Q25" s="751"/>
      <c r="R25" s="752"/>
      <c r="S25" s="261" t="s">
        <v>291</v>
      </c>
      <c r="T25" s="253"/>
    </row>
    <row r="26" spans="1:20" ht="11.7" customHeight="1">
      <c r="A26" s="238"/>
      <c r="B26" s="766"/>
      <c r="C26" s="768"/>
      <c r="D26" s="769"/>
      <c r="E26" s="769"/>
      <c r="F26" s="769"/>
      <c r="G26" s="769"/>
      <c r="H26" s="769"/>
      <c r="I26" s="769"/>
      <c r="J26" s="770"/>
      <c r="K26" s="779" t="s">
        <v>308</v>
      </c>
      <c r="L26" s="780"/>
      <c r="M26" s="781"/>
      <c r="N26" s="260"/>
      <c r="O26" s="261" t="s">
        <v>306</v>
      </c>
      <c r="P26" s="259" t="s">
        <v>309</v>
      </c>
      <c r="Q26" s="751"/>
      <c r="R26" s="752"/>
      <c r="S26" s="261" t="s">
        <v>291</v>
      </c>
      <c r="T26" s="253"/>
    </row>
    <row r="27" spans="1:20" ht="11.7" customHeight="1">
      <c r="A27" s="238"/>
      <c r="B27" s="766"/>
      <c r="C27" s="768"/>
      <c r="D27" s="769"/>
      <c r="E27" s="769"/>
      <c r="F27" s="769"/>
      <c r="G27" s="769"/>
      <c r="H27" s="769"/>
      <c r="I27" s="769"/>
      <c r="J27" s="770"/>
      <c r="K27" s="779" t="s">
        <v>310</v>
      </c>
      <c r="L27" s="780"/>
      <c r="M27" s="781"/>
      <c r="N27" s="262"/>
      <c r="O27" s="263"/>
      <c r="P27" s="259" t="s">
        <v>311</v>
      </c>
      <c r="Q27" s="753"/>
      <c r="R27" s="754"/>
      <c r="S27" s="261" t="s">
        <v>291</v>
      </c>
      <c r="T27" s="253"/>
    </row>
    <row r="28" spans="1:20" ht="11.7" customHeight="1">
      <c r="A28" s="238"/>
      <c r="B28" s="766"/>
      <c r="C28" s="768"/>
      <c r="D28" s="769"/>
      <c r="E28" s="769"/>
      <c r="F28" s="769"/>
      <c r="G28" s="769"/>
      <c r="H28" s="769"/>
      <c r="I28" s="769"/>
      <c r="J28" s="770"/>
      <c r="K28" s="264"/>
      <c r="L28" s="265"/>
      <c r="M28" s="266"/>
      <c r="N28" s="267"/>
      <c r="O28" s="263"/>
      <c r="P28" s="259" t="s">
        <v>312</v>
      </c>
      <c r="Q28" s="753"/>
      <c r="R28" s="754"/>
      <c r="S28" s="261" t="s">
        <v>291</v>
      </c>
      <c r="T28" s="253"/>
    </row>
    <row r="29" spans="1:20" ht="11.7" customHeight="1">
      <c r="A29" s="238"/>
      <c r="B29" s="766"/>
      <c r="C29" s="768"/>
      <c r="D29" s="769"/>
      <c r="E29" s="769"/>
      <c r="F29" s="769"/>
      <c r="G29" s="769"/>
      <c r="H29" s="769"/>
      <c r="I29" s="769"/>
      <c r="J29" s="770"/>
      <c r="K29" s="264"/>
      <c r="L29" s="265"/>
      <c r="M29" s="266"/>
      <c r="N29" s="267"/>
      <c r="O29" s="263"/>
      <c r="P29" s="268" t="s">
        <v>313</v>
      </c>
      <c r="Q29" s="751"/>
      <c r="R29" s="752"/>
      <c r="S29" s="261" t="s">
        <v>291</v>
      </c>
      <c r="T29" s="253"/>
    </row>
    <row r="30" spans="1:20" ht="11.7" customHeight="1">
      <c r="A30" s="238"/>
      <c r="B30" s="766"/>
      <c r="C30" s="768"/>
      <c r="D30" s="769"/>
      <c r="E30" s="769"/>
      <c r="F30" s="769"/>
      <c r="G30" s="769"/>
      <c r="H30" s="769"/>
      <c r="I30" s="769"/>
      <c r="J30" s="770"/>
      <c r="K30" s="264"/>
      <c r="L30" s="265"/>
      <c r="M30" s="266"/>
      <c r="N30" s="267"/>
      <c r="O30" s="263"/>
      <c r="P30" s="268" t="s">
        <v>314</v>
      </c>
      <c r="Q30" s="753"/>
      <c r="R30" s="754"/>
      <c r="S30" s="261" t="s">
        <v>291</v>
      </c>
      <c r="T30" s="253"/>
    </row>
    <row r="31" spans="1:20" ht="11.7" customHeight="1">
      <c r="A31" s="238"/>
      <c r="B31" s="766"/>
      <c r="C31" s="768"/>
      <c r="D31" s="769"/>
      <c r="E31" s="769"/>
      <c r="F31" s="769"/>
      <c r="G31" s="769"/>
      <c r="H31" s="769"/>
      <c r="I31" s="769"/>
      <c r="J31" s="770"/>
      <c r="K31" s="264"/>
      <c r="L31" s="265"/>
      <c r="M31" s="266"/>
      <c r="N31" s="267"/>
      <c r="O31" s="263"/>
      <c r="P31" s="268" t="s">
        <v>315</v>
      </c>
      <c r="Q31" s="751"/>
      <c r="R31" s="752"/>
      <c r="S31" s="261" t="s">
        <v>291</v>
      </c>
      <c r="T31" s="253"/>
    </row>
    <row r="32" spans="1:20" ht="11.7" customHeight="1">
      <c r="A32" s="238"/>
      <c r="B32" s="766"/>
      <c r="C32" s="768"/>
      <c r="D32" s="769"/>
      <c r="E32" s="769"/>
      <c r="F32" s="769"/>
      <c r="G32" s="769"/>
      <c r="H32" s="769"/>
      <c r="I32" s="769"/>
      <c r="J32" s="770"/>
      <c r="K32" s="264"/>
      <c r="L32" s="265"/>
      <c r="M32" s="266"/>
      <c r="N32" s="267"/>
      <c r="O32" s="263"/>
      <c r="P32" s="268" t="s">
        <v>316</v>
      </c>
      <c r="Q32" s="751"/>
      <c r="R32" s="752"/>
      <c r="S32" s="261" t="s">
        <v>291</v>
      </c>
      <c r="T32" s="253"/>
    </row>
    <row r="33" spans="1:20" ht="11.7" customHeight="1">
      <c r="A33" s="238"/>
      <c r="B33" s="766"/>
      <c r="C33" s="768"/>
      <c r="D33" s="769"/>
      <c r="E33" s="769"/>
      <c r="F33" s="769"/>
      <c r="G33" s="769"/>
      <c r="H33" s="769"/>
      <c r="I33" s="769"/>
      <c r="J33" s="770"/>
      <c r="K33" s="264"/>
      <c r="L33" s="265"/>
      <c r="M33" s="266"/>
      <c r="N33" s="267"/>
      <c r="O33" s="263"/>
      <c r="P33" s="268" t="s">
        <v>317</v>
      </c>
      <c r="Q33" s="753"/>
      <c r="R33" s="754"/>
      <c r="S33" s="261" t="s">
        <v>291</v>
      </c>
      <c r="T33" s="253"/>
    </row>
    <row r="34" spans="1:20" ht="11.7" customHeight="1">
      <c r="A34" s="238"/>
      <c r="B34" s="767"/>
      <c r="C34" s="771"/>
      <c r="D34" s="772"/>
      <c r="E34" s="772"/>
      <c r="F34" s="772"/>
      <c r="G34" s="772"/>
      <c r="H34" s="772"/>
      <c r="I34" s="772"/>
      <c r="J34" s="773"/>
      <c r="K34" s="270"/>
      <c r="L34" s="271"/>
      <c r="M34" s="272"/>
      <c r="N34" s="273"/>
      <c r="O34" s="274"/>
      <c r="P34" s="275" t="s">
        <v>318</v>
      </c>
      <c r="Q34" s="755">
        <f>SUM(Q24:R33)</f>
        <v>0</v>
      </c>
      <c r="R34" s="756"/>
      <c r="S34" s="276" t="s">
        <v>291</v>
      </c>
      <c r="T34" s="253"/>
    </row>
    <row r="35" spans="1:20" ht="11.25" customHeight="1">
      <c r="A35" s="238"/>
      <c r="B35" s="765" t="s">
        <v>319</v>
      </c>
      <c r="C35" s="768"/>
      <c r="D35" s="769"/>
      <c r="E35" s="769"/>
      <c r="F35" s="769"/>
      <c r="G35" s="769"/>
      <c r="H35" s="769"/>
      <c r="I35" s="769"/>
      <c r="J35" s="770"/>
      <c r="K35" s="774" t="s">
        <v>302</v>
      </c>
      <c r="L35" s="775"/>
      <c r="M35" s="776"/>
      <c r="N35" s="257"/>
      <c r="O35" s="258" t="s">
        <v>303</v>
      </c>
      <c r="P35" s="256" t="s">
        <v>304</v>
      </c>
      <c r="Q35" s="777"/>
      <c r="R35" s="778"/>
      <c r="S35" s="258" t="s">
        <v>291</v>
      </c>
      <c r="T35" s="253"/>
    </row>
    <row r="36" spans="1:20" ht="11.25" customHeight="1">
      <c r="A36" s="238"/>
      <c r="B36" s="766"/>
      <c r="C36" s="768"/>
      <c r="D36" s="769"/>
      <c r="E36" s="769"/>
      <c r="F36" s="769"/>
      <c r="G36" s="769"/>
      <c r="H36" s="769"/>
      <c r="I36" s="769"/>
      <c r="J36" s="770"/>
      <c r="K36" s="779" t="s">
        <v>305</v>
      </c>
      <c r="L36" s="780"/>
      <c r="M36" s="781"/>
      <c r="N36" s="260"/>
      <c r="O36" s="261" t="s">
        <v>306</v>
      </c>
      <c r="P36" s="259" t="s">
        <v>307</v>
      </c>
      <c r="Q36" s="751"/>
      <c r="R36" s="752"/>
      <c r="S36" s="261" t="s">
        <v>291</v>
      </c>
      <c r="T36" s="253"/>
    </row>
    <row r="37" spans="1:20" ht="11.7" customHeight="1">
      <c r="A37" s="238"/>
      <c r="B37" s="766"/>
      <c r="C37" s="768"/>
      <c r="D37" s="769"/>
      <c r="E37" s="769"/>
      <c r="F37" s="769"/>
      <c r="G37" s="769"/>
      <c r="H37" s="769"/>
      <c r="I37" s="769"/>
      <c r="J37" s="770"/>
      <c r="K37" s="779" t="s">
        <v>308</v>
      </c>
      <c r="L37" s="780"/>
      <c r="M37" s="781"/>
      <c r="N37" s="260"/>
      <c r="O37" s="261" t="s">
        <v>306</v>
      </c>
      <c r="P37" s="259" t="s">
        <v>309</v>
      </c>
      <c r="Q37" s="751"/>
      <c r="R37" s="752"/>
      <c r="S37" s="261" t="s">
        <v>291</v>
      </c>
      <c r="T37" s="253"/>
    </row>
    <row r="38" spans="1:20" ht="11.7" customHeight="1">
      <c r="A38" s="238"/>
      <c r="B38" s="766"/>
      <c r="C38" s="768"/>
      <c r="D38" s="769"/>
      <c r="E38" s="769"/>
      <c r="F38" s="769"/>
      <c r="G38" s="769"/>
      <c r="H38" s="769"/>
      <c r="I38" s="769"/>
      <c r="J38" s="770"/>
      <c r="K38" s="779" t="s">
        <v>310</v>
      </c>
      <c r="L38" s="780"/>
      <c r="M38" s="781"/>
      <c r="N38" s="262"/>
      <c r="O38" s="263"/>
      <c r="P38" s="259" t="s">
        <v>311</v>
      </c>
      <c r="Q38" s="753"/>
      <c r="R38" s="754"/>
      <c r="S38" s="261" t="s">
        <v>291</v>
      </c>
      <c r="T38" s="253"/>
    </row>
    <row r="39" spans="1:20" ht="11.7" customHeight="1">
      <c r="A39" s="238"/>
      <c r="B39" s="766"/>
      <c r="C39" s="768"/>
      <c r="D39" s="769"/>
      <c r="E39" s="769"/>
      <c r="F39" s="769"/>
      <c r="G39" s="769"/>
      <c r="H39" s="769"/>
      <c r="I39" s="769"/>
      <c r="J39" s="770"/>
      <c r="K39" s="264"/>
      <c r="L39" s="265"/>
      <c r="M39" s="266"/>
      <c r="N39" s="267"/>
      <c r="O39" s="263"/>
      <c r="P39" s="259" t="s">
        <v>312</v>
      </c>
      <c r="Q39" s="753"/>
      <c r="R39" s="754"/>
      <c r="S39" s="261" t="s">
        <v>291</v>
      </c>
      <c r="T39" s="253"/>
    </row>
    <row r="40" spans="1:20" ht="11.7" customHeight="1">
      <c r="A40" s="238"/>
      <c r="B40" s="766"/>
      <c r="C40" s="768"/>
      <c r="D40" s="769"/>
      <c r="E40" s="769"/>
      <c r="F40" s="769"/>
      <c r="G40" s="769"/>
      <c r="H40" s="769"/>
      <c r="I40" s="769"/>
      <c r="J40" s="770"/>
      <c r="K40" s="264"/>
      <c r="L40" s="265"/>
      <c r="M40" s="266"/>
      <c r="N40" s="267"/>
      <c r="O40" s="263"/>
      <c r="P40" s="268" t="s">
        <v>313</v>
      </c>
      <c r="Q40" s="751"/>
      <c r="R40" s="752"/>
      <c r="S40" s="261" t="s">
        <v>291</v>
      </c>
      <c r="T40" s="253"/>
    </row>
    <row r="41" spans="1:20" ht="11.7" customHeight="1">
      <c r="A41" s="238"/>
      <c r="B41" s="766"/>
      <c r="C41" s="768"/>
      <c r="D41" s="769"/>
      <c r="E41" s="769"/>
      <c r="F41" s="769"/>
      <c r="G41" s="769"/>
      <c r="H41" s="769"/>
      <c r="I41" s="769"/>
      <c r="J41" s="770"/>
      <c r="K41" s="264"/>
      <c r="L41" s="265"/>
      <c r="M41" s="266"/>
      <c r="N41" s="267"/>
      <c r="O41" s="263"/>
      <c r="P41" s="268" t="s">
        <v>314</v>
      </c>
      <c r="Q41" s="753"/>
      <c r="R41" s="754"/>
      <c r="S41" s="261" t="s">
        <v>291</v>
      </c>
      <c r="T41" s="253"/>
    </row>
    <row r="42" spans="1:20" ht="11.7" customHeight="1">
      <c r="A42" s="238"/>
      <c r="B42" s="766"/>
      <c r="C42" s="768"/>
      <c r="D42" s="769"/>
      <c r="E42" s="769"/>
      <c r="F42" s="769"/>
      <c r="G42" s="769"/>
      <c r="H42" s="769"/>
      <c r="I42" s="769"/>
      <c r="J42" s="770"/>
      <c r="K42" s="264"/>
      <c r="L42" s="265"/>
      <c r="M42" s="266"/>
      <c r="N42" s="267"/>
      <c r="O42" s="263"/>
      <c r="P42" s="268" t="s">
        <v>315</v>
      </c>
      <c r="Q42" s="751"/>
      <c r="R42" s="752"/>
      <c r="S42" s="261" t="s">
        <v>291</v>
      </c>
      <c r="T42" s="253"/>
    </row>
    <row r="43" spans="1:20" ht="11.7" customHeight="1">
      <c r="A43" s="238"/>
      <c r="B43" s="766"/>
      <c r="C43" s="768"/>
      <c r="D43" s="769"/>
      <c r="E43" s="769"/>
      <c r="F43" s="769"/>
      <c r="G43" s="769"/>
      <c r="H43" s="769"/>
      <c r="I43" s="769"/>
      <c r="J43" s="770"/>
      <c r="K43" s="264"/>
      <c r="L43" s="265"/>
      <c r="M43" s="266"/>
      <c r="N43" s="267"/>
      <c r="O43" s="263"/>
      <c r="P43" s="268" t="s">
        <v>316</v>
      </c>
      <c r="Q43" s="751"/>
      <c r="R43" s="752"/>
      <c r="S43" s="261" t="s">
        <v>291</v>
      </c>
      <c r="T43" s="253"/>
    </row>
    <row r="44" spans="1:20" ht="11.7" customHeight="1">
      <c r="A44" s="238"/>
      <c r="B44" s="766"/>
      <c r="C44" s="768"/>
      <c r="D44" s="769"/>
      <c r="E44" s="769"/>
      <c r="F44" s="769"/>
      <c r="G44" s="769"/>
      <c r="H44" s="769"/>
      <c r="I44" s="769"/>
      <c r="J44" s="770"/>
      <c r="K44" s="264"/>
      <c r="L44" s="265"/>
      <c r="M44" s="266"/>
      <c r="N44" s="267"/>
      <c r="O44" s="263"/>
      <c r="P44" s="268" t="s">
        <v>317</v>
      </c>
      <c r="Q44" s="753"/>
      <c r="R44" s="754"/>
      <c r="S44" s="261" t="s">
        <v>291</v>
      </c>
      <c r="T44" s="253"/>
    </row>
    <row r="45" spans="1:20" ht="11.7" customHeight="1">
      <c r="A45" s="238"/>
      <c r="B45" s="767"/>
      <c r="C45" s="771"/>
      <c r="D45" s="772"/>
      <c r="E45" s="772"/>
      <c r="F45" s="772"/>
      <c r="G45" s="772"/>
      <c r="H45" s="772"/>
      <c r="I45" s="772"/>
      <c r="J45" s="773"/>
      <c r="K45" s="270"/>
      <c r="L45" s="271"/>
      <c r="M45" s="272"/>
      <c r="N45" s="273"/>
      <c r="O45" s="274"/>
      <c r="P45" s="275" t="s">
        <v>318</v>
      </c>
      <c r="Q45" s="755">
        <f>SUM(Q35:R44)</f>
        <v>0</v>
      </c>
      <c r="R45" s="756"/>
      <c r="S45" s="276" t="s">
        <v>291</v>
      </c>
      <c r="T45" s="253"/>
    </row>
    <row r="46" spans="1:20" ht="11.4" customHeight="1">
      <c r="A46" s="238"/>
      <c r="B46" s="765">
        <v>3</v>
      </c>
      <c r="C46" s="768"/>
      <c r="D46" s="769"/>
      <c r="E46" s="769"/>
      <c r="F46" s="769"/>
      <c r="G46" s="769"/>
      <c r="H46" s="769"/>
      <c r="I46" s="769"/>
      <c r="J46" s="770"/>
      <c r="K46" s="774" t="s">
        <v>302</v>
      </c>
      <c r="L46" s="775"/>
      <c r="M46" s="776"/>
      <c r="N46" s="257"/>
      <c r="O46" s="258" t="s">
        <v>303</v>
      </c>
      <c r="P46" s="256" t="s">
        <v>304</v>
      </c>
      <c r="Q46" s="777"/>
      <c r="R46" s="778"/>
      <c r="S46" s="258" t="s">
        <v>291</v>
      </c>
      <c r="T46" s="253"/>
    </row>
    <row r="47" spans="1:20" ht="11.4" customHeight="1">
      <c r="A47" s="238"/>
      <c r="B47" s="766"/>
      <c r="C47" s="768"/>
      <c r="D47" s="769"/>
      <c r="E47" s="769"/>
      <c r="F47" s="769"/>
      <c r="G47" s="769"/>
      <c r="H47" s="769"/>
      <c r="I47" s="769"/>
      <c r="J47" s="770"/>
      <c r="K47" s="779" t="s">
        <v>305</v>
      </c>
      <c r="L47" s="780"/>
      <c r="M47" s="781"/>
      <c r="N47" s="260"/>
      <c r="O47" s="261" t="s">
        <v>306</v>
      </c>
      <c r="P47" s="259" t="s">
        <v>307</v>
      </c>
      <c r="Q47" s="751"/>
      <c r="R47" s="752"/>
      <c r="S47" s="261" t="s">
        <v>291</v>
      </c>
      <c r="T47" s="253"/>
    </row>
    <row r="48" spans="1:20" ht="11.4" customHeight="1">
      <c r="A48" s="238"/>
      <c r="B48" s="766"/>
      <c r="C48" s="768"/>
      <c r="D48" s="769"/>
      <c r="E48" s="769"/>
      <c r="F48" s="769"/>
      <c r="G48" s="769"/>
      <c r="H48" s="769"/>
      <c r="I48" s="769"/>
      <c r="J48" s="770"/>
      <c r="K48" s="779" t="s">
        <v>308</v>
      </c>
      <c r="L48" s="780"/>
      <c r="M48" s="781"/>
      <c r="N48" s="260"/>
      <c r="O48" s="261" t="s">
        <v>306</v>
      </c>
      <c r="P48" s="259" t="s">
        <v>309</v>
      </c>
      <c r="Q48" s="751"/>
      <c r="R48" s="752"/>
      <c r="S48" s="261" t="s">
        <v>291</v>
      </c>
      <c r="T48" s="253"/>
    </row>
    <row r="49" spans="1:20" ht="11.4" customHeight="1">
      <c r="A49" s="238"/>
      <c r="B49" s="766"/>
      <c r="C49" s="768"/>
      <c r="D49" s="769"/>
      <c r="E49" s="769"/>
      <c r="F49" s="769"/>
      <c r="G49" s="769"/>
      <c r="H49" s="769"/>
      <c r="I49" s="769"/>
      <c r="J49" s="770"/>
      <c r="K49" s="779" t="s">
        <v>310</v>
      </c>
      <c r="L49" s="780"/>
      <c r="M49" s="781"/>
      <c r="N49" s="262"/>
      <c r="O49" s="263"/>
      <c r="P49" s="259" t="s">
        <v>311</v>
      </c>
      <c r="Q49" s="753"/>
      <c r="R49" s="754"/>
      <c r="S49" s="261" t="s">
        <v>291</v>
      </c>
      <c r="T49" s="253"/>
    </row>
    <row r="50" spans="1:20" ht="11.4" customHeight="1">
      <c r="A50" s="238"/>
      <c r="B50" s="766"/>
      <c r="C50" s="768"/>
      <c r="D50" s="769"/>
      <c r="E50" s="769"/>
      <c r="F50" s="769"/>
      <c r="G50" s="769"/>
      <c r="H50" s="769"/>
      <c r="I50" s="769"/>
      <c r="J50" s="770"/>
      <c r="K50" s="264"/>
      <c r="L50" s="265"/>
      <c r="M50" s="266"/>
      <c r="N50" s="267"/>
      <c r="O50" s="263"/>
      <c r="P50" s="259" t="s">
        <v>312</v>
      </c>
      <c r="Q50" s="753"/>
      <c r="R50" s="754"/>
      <c r="S50" s="261" t="s">
        <v>291</v>
      </c>
      <c r="T50" s="253"/>
    </row>
    <row r="51" spans="1:20" ht="11.4" customHeight="1">
      <c r="A51" s="238"/>
      <c r="B51" s="766"/>
      <c r="C51" s="768"/>
      <c r="D51" s="769"/>
      <c r="E51" s="769"/>
      <c r="F51" s="769"/>
      <c r="G51" s="769"/>
      <c r="H51" s="769"/>
      <c r="I51" s="769"/>
      <c r="J51" s="770"/>
      <c r="K51" s="264"/>
      <c r="L51" s="265"/>
      <c r="M51" s="266"/>
      <c r="N51" s="267"/>
      <c r="O51" s="263"/>
      <c r="P51" s="268" t="s">
        <v>313</v>
      </c>
      <c r="Q51" s="751"/>
      <c r="R51" s="752"/>
      <c r="S51" s="261" t="s">
        <v>291</v>
      </c>
      <c r="T51" s="253"/>
    </row>
    <row r="52" spans="1:20" ht="11.4" customHeight="1">
      <c r="A52" s="238"/>
      <c r="B52" s="766"/>
      <c r="C52" s="768"/>
      <c r="D52" s="769"/>
      <c r="E52" s="769"/>
      <c r="F52" s="769"/>
      <c r="G52" s="769"/>
      <c r="H52" s="769"/>
      <c r="I52" s="769"/>
      <c r="J52" s="770"/>
      <c r="K52" s="264"/>
      <c r="L52" s="265"/>
      <c r="M52" s="266"/>
      <c r="N52" s="267"/>
      <c r="O52" s="263"/>
      <c r="P52" s="268" t="s">
        <v>314</v>
      </c>
      <c r="Q52" s="753"/>
      <c r="R52" s="754"/>
      <c r="S52" s="261" t="s">
        <v>291</v>
      </c>
      <c r="T52" s="253"/>
    </row>
    <row r="53" spans="1:20" ht="11.4" customHeight="1">
      <c r="A53" s="238"/>
      <c r="B53" s="766"/>
      <c r="C53" s="768"/>
      <c r="D53" s="769"/>
      <c r="E53" s="769"/>
      <c r="F53" s="769"/>
      <c r="G53" s="769"/>
      <c r="H53" s="769"/>
      <c r="I53" s="769"/>
      <c r="J53" s="770"/>
      <c r="K53" s="264"/>
      <c r="L53" s="265"/>
      <c r="M53" s="266"/>
      <c r="N53" s="267"/>
      <c r="O53" s="263"/>
      <c r="P53" s="268" t="s">
        <v>315</v>
      </c>
      <c r="Q53" s="751"/>
      <c r="R53" s="752"/>
      <c r="S53" s="261" t="s">
        <v>291</v>
      </c>
      <c r="T53" s="253"/>
    </row>
    <row r="54" spans="1:20" ht="11.4" customHeight="1">
      <c r="A54" s="238"/>
      <c r="B54" s="766"/>
      <c r="C54" s="768"/>
      <c r="D54" s="769"/>
      <c r="E54" s="769"/>
      <c r="F54" s="769"/>
      <c r="G54" s="769"/>
      <c r="H54" s="769"/>
      <c r="I54" s="769"/>
      <c r="J54" s="770"/>
      <c r="K54" s="264"/>
      <c r="L54" s="265"/>
      <c r="M54" s="266"/>
      <c r="N54" s="267"/>
      <c r="O54" s="263"/>
      <c r="P54" s="268" t="s">
        <v>316</v>
      </c>
      <c r="Q54" s="751"/>
      <c r="R54" s="752"/>
      <c r="S54" s="261" t="s">
        <v>291</v>
      </c>
      <c r="T54" s="253"/>
    </row>
    <row r="55" spans="1:20" ht="11.4" customHeight="1">
      <c r="A55" s="238"/>
      <c r="B55" s="766"/>
      <c r="C55" s="768"/>
      <c r="D55" s="769"/>
      <c r="E55" s="769"/>
      <c r="F55" s="769"/>
      <c r="G55" s="769"/>
      <c r="H55" s="769"/>
      <c r="I55" s="769"/>
      <c r="J55" s="770"/>
      <c r="K55" s="264"/>
      <c r="L55" s="265"/>
      <c r="M55" s="266"/>
      <c r="N55" s="267"/>
      <c r="O55" s="263"/>
      <c r="P55" s="268" t="s">
        <v>317</v>
      </c>
      <c r="Q55" s="753"/>
      <c r="R55" s="754"/>
      <c r="S55" s="261" t="s">
        <v>291</v>
      </c>
      <c r="T55" s="253"/>
    </row>
    <row r="56" spans="1:20" ht="11.4" customHeight="1">
      <c r="A56" s="238"/>
      <c r="B56" s="767"/>
      <c r="C56" s="771"/>
      <c r="D56" s="772"/>
      <c r="E56" s="772"/>
      <c r="F56" s="772"/>
      <c r="G56" s="772"/>
      <c r="H56" s="772"/>
      <c r="I56" s="772"/>
      <c r="J56" s="773"/>
      <c r="K56" s="270"/>
      <c r="L56" s="271"/>
      <c r="M56" s="272"/>
      <c r="N56" s="273"/>
      <c r="O56" s="274"/>
      <c r="P56" s="275" t="s">
        <v>318</v>
      </c>
      <c r="Q56" s="755">
        <f>SUM(Q46:R55)</f>
        <v>0</v>
      </c>
      <c r="R56" s="756"/>
      <c r="S56" s="276" t="s">
        <v>291</v>
      </c>
      <c r="T56" s="253"/>
    </row>
    <row r="57" spans="1:20" ht="7.95" customHeight="1">
      <c r="A57" s="238"/>
      <c r="B57" s="244"/>
      <c r="C57" s="244"/>
      <c r="D57" s="244"/>
      <c r="E57" s="244"/>
      <c r="F57" s="245"/>
      <c r="T57" s="241"/>
    </row>
    <row r="58" spans="1:20" ht="13.5" customHeight="1">
      <c r="A58" s="238"/>
      <c r="B58" s="277" t="s">
        <v>320</v>
      </c>
      <c r="L58" s="278"/>
      <c r="M58" s="278"/>
      <c r="P58" s="278"/>
      <c r="Q58" s="278"/>
      <c r="T58" s="241"/>
    </row>
    <row r="59" spans="1:20" ht="14.25" customHeight="1">
      <c r="A59" s="238"/>
      <c r="B59" s="757" t="s">
        <v>321</v>
      </c>
      <c r="C59" s="758"/>
      <c r="D59" s="759"/>
      <c r="E59" s="760"/>
      <c r="F59" s="761"/>
      <c r="G59" s="761"/>
      <c r="H59" s="761"/>
      <c r="I59" s="761"/>
      <c r="J59" s="761"/>
      <c r="K59" s="761"/>
      <c r="L59" s="762"/>
      <c r="M59" s="747" t="s">
        <v>322</v>
      </c>
      <c r="N59" s="748"/>
      <c r="O59" s="760"/>
      <c r="P59" s="763"/>
      <c r="Q59" s="763"/>
      <c r="R59" s="763"/>
      <c r="S59" s="764"/>
      <c r="T59" s="241"/>
    </row>
    <row r="60" spans="1:20" ht="14.25" customHeight="1">
      <c r="A60" s="238"/>
      <c r="B60" s="745" t="s">
        <v>323</v>
      </c>
      <c r="C60" s="745"/>
      <c r="D60" s="745"/>
      <c r="E60" s="746"/>
      <c r="F60" s="746"/>
      <c r="G60" s="746"/>
      <c r="H60" s="746"/>
      <c r="I60" s="746"/>
      <c r="J60" s="746"/>
      <c r="K60" s="746"/>
      <c r="L60" s="746"/>
      <c r="M60" s="747" t="s">
        <v>322</v>
      </c>
      <c r="N60" s="748"/>
      <c r="O60" s="746"/>
      <c r="P60" s="749"/>
      <c r="Q60" s="749"/>
      <c r="R60" s="749"/>
      <c r="S60" s="749"/>
      <c r="T60" s="241"/>
    </row>
    <row r="61" spans="1:20" ht="18" customHeight="1">
      <c r="A61" s="238"/>
      <c r="E61" s="279"/>
      <c r="F61" s="279"/>
      <c r="G61" s="279"/>
      <c r="H61" s="279"/>
      <c r="I61" s="279"/>
      <c r="J61" s="279"/>
      <c r="K61" s="279"/>
      <c r="L61" s="279"/>
      <c r="M61" s="239"/>
      <c r="N61" s="280"/>
      <c r="O61" s="279"/>
      <c r="P61" s="281"/>
      <c r="Q61" s="281"/>
      <c r="R61" s="281"/>
      <c r="S61" s="281"/>
      <c r="T61" s="241"/>
    </row>
    <row r="62" spans="1:20" ht="18" customHeight="1">
      <c r="A62" s="282"/>
      <c r="B62" s="243"/>
      <c r="C62" s="243"/>
      <c r="D62" s="243"/>
      <c r="E62" s="243"/>
      <c r="F62" s="243"/>
      <c r="G62" s="243"/>
      <c r="H62" s="243"/>
      <c r="I62" s="243"/>
      <c r="J62" s="243"/>
      <c r="K62" s="243"/>
      <c r="L62" s="243"/>
      <c r="M62" s="243"/>
      <c r="N62" s="283"/>
      <c r="O62" s="284"/>
      <c r="P62" s="284"/>
      <c r="Q62" s="284"/>
      <c r="R62" s="284"/>
      <c r="S62" s="284"/>
      <c r="T62" s="285"/>
    </row>
    <row r="63" spans="1:20" ht="16.5" customHeight="1">
      <c r="A63" s="286"/>
      <c r="B63" s="286"/>
      <c r="C63" s="286"/>
      <c r="D63" s="286"/>
      <c r="E63" s="286"/>
      <c r="F63" s="286"/>
      <c r="G63" s="286"/>
      <c r="H63" s="286"/>
      <c r="I63" s="286"/>
      <c r="J63" s="286"/>
      <c r="K63" s="286"/>
      <c r="L63" s="286"/>
      <c r="M63" s="286"/>
      <c r="N63" s="287"/>
      <c r="O63" s="750"/>
      <c r="P63" s="750"/>
      <c r="Q63" s="750"/>
      <c r="R63" s="750"/>
      <c r="S63" s="750"/>
      <c r="T63" s="750"/>
    </row>
    <row r="64" spans="1:20">
      <c r="A64" s="245"/>
      <c r="B64" s="245"/>
      <c r="C64" s="245"/>
      <c r="D64" s="245"/>
      <c r="E64" s="245"/>
      <c r="F64" s="245"/>
      <c r="G64" s="245"/>
      <c r="H64" s="245"/>
      <c r="I64" s="245"/>
      <c r="J64" s="245"/>
      <c r="K64" s="245"/>
      <c r="L64" s="245"/>
      <c r="M64" s="245"/>
      <c r="N64" s="245"/>
      <c r="O64" s="245"/>
      <c r="P64" s="245"/>
      <c r="Q64" s="245"/>
      <c r="R64" s="245"/>
      <c r="S64" s="245"/>
      <c r="T64" s="245"/>
    </row>
    <row r="65" spans="1:20">
      <c r="A65" s="245"/>
      <c r="B65" s="245"/>
      <c r="C65" s="245"/>
      <c r="D65" s="245"/>
      <c r="E65" s="245"/>
      <c r="F65" s="245"/>
      <c r="G65" s="245"/>
      <c r="H65" s="245"/>
      <c r="I65" s="245"/>
      <c r="J65" s="245"/>
      <c r="K65" s="245"/>
      <c r="L65" s="245"/>
      <c r="M65" s="245"/>
      <c r="N65" s="245"/>
      <c r="O65" s="245"/>
      <c r="P65" s="245"/>
      <c r="Q65" s="245"/>
      <c r="R65" s="245"/>
      <c r="S65" s="245"/>
      <c r="T65" s="245"/>
    </row>
    <row r="66" spans="1:20">
      <c r="A66" s="245"/>
      <c r="B66" s="245"/>
      <c r="C66" s="245"/>
      <c r="D66" s="245"/>
      <c r="E66" s="245"/>
      <c r="F66" s="245"/>
      <c r="G66" s="245"/>
      <c r="H66" s="245"/>
      <c r="I66" s="245"/>
      <c r="J66" s="245"/>
      <c r="K66" s="245"/>
      <c r="L66" s="245"/>
      <c r="M66" s="245"/>
      <c r="N66" s="245"/>
      <c r="O66" s="245"/>
      <c r="P66" s="245"/>
      <c r="Q66" s="245"/>
      <c r="R66" s="245"/>
      <c r="S66" s="245"/>
      <c r="T66" s="245"/>
    </row>
    <row r="67" spans="1:20">
      <c r="A67" s="245"/>
      <c r="B67" s="245"/>
      <c r="C67" s="245"/>
      <c r="D67" s="245"/>
      <c r="E67" s="245"/>
      <c r="F67" s="245"/>
      <c r="G67" s="245"/>
      <c r="H67" s="245"/>
      <c r="I67" s="245"/>
      <c r="J67" s="245"/>
      <c r="K67" s="245"/>
      <c r="L67" s="245"/>
      <c r="M67" s="245"/>
      <c r="N67" s="245"/>
      <c r="O67" s="245"/>
      <c r="P67" s="245"/>
      <c r="Q67" s="245"/>
      <c r="R67" s="245"/>
      <c r="S67" s="245"/>
      <c r="T67" s="245"/>
    </row>
    <row r="68" spans="1:20">
      <c r="C68" s="245"/>
      <c r="D68" s="245"/>
      <c r="E68" s="245"/>
      <c r="F68" s="245"/>
      <c r="G68" s="245"/>
      <c r="H68" s="245"/>
      <c r="I68" s="245"/>
      <c r="J68" s="245"/>
      <c r="K68" s="245"/>
      <c r="L68" s="245"/>
      <c r="M68" s="245"/>
      <c r="N68" s="245"/>
      <c r="O68" s="245"/>
      <c r="P68" s="245"/>
      <c r="Q68" s="245"/>
      <c r="R68" s="245"/>
      <c r="S68" s="245"/>
      <c r="T68" s="245"/>
    </row>
    <row r="71" spans="1:20">
      <c r="E71" s="278"/>
    </row>
  </sheetData>
  <mergeCells count="95">
    <mergeCell ref="B5:C6"/>
    <mergeCell ref="D5:F5"/>
    <mergeCell ref="G5:S5"/>
    <mergeCell ref="D6:F6"/>
    <mergeCell ref="G6:S6"/>
    <mergeCell ref="R1:S1"/>
    <mergeCell ref="B2:S2"/>
    <mergeCell ref="B3:H3"/>
    <mergeCell ref="N3:P3"/>
    <mergeCell ref="Q3:S3"/>
    <mergeCell ref="B8:L8"/>
    <mergeCell ref="B9:F9"/>
    <mergeCell ref="B10:F10"/>
    <mergeCell ref="G10:S10"/>
    <mergeCell ref="B11:F11"/>
    <mergeCell ref="G11:S11"/>
    <mergeCell ref="B13:F13"/>
    <mergeCell ref="B14:F15"/>
    <mergeCell ref="G14:M14"/>
    <mergeCell ref="N14:S14"/>
    <mergeCell ref="G15:J15"/>
    <mergeCell ref="N15:P15"/>
    <mergeCell ref="B16:F16"/>
    <mergeCell ref="G16:R16"/>
    <mergeCell ref="B17:F17"/>
    <mergeCell ref="G17:R17"/>
    <mergeCell ref="B18:F18"/>
    <mergeCell ref="G18:R18"/>
    <mergeCell ref="B19:F19"/>
    <mergeCell ref="G19:R19"/>
    <mergeCell ref="B20:F20"/>
    <mergeCell ref="G20:S20"/>
    <mergeCell ref="C23:J23"/>
    <mergeCell ref="K23:O23"/>
    <mergeCell ref="Q23:S23"/>
    <mergeCell ref="Q33:R33"/>
    <mergeCell ref="B24:B34"/>
    <mergeCell ref="C24:J34"/>
    <mergeCell ref="K24:M24"/>
    <mergeCell ref="Q24:R24"/>
    <mergeCell ref="K25:M25"/>
    <mergeCell ref="Q25:R25"/>
    <mergeCell ref="K26:M26"/>
    <mergeCell ref="Q26:R26"/>
    <mergeCell ref="K27:M27"/>
    <mergeCell ref="Q27:R27"/>
    <mergeCell ref="Q28:R28"/>
    <mergeCell ref="Q29:R29"/>
    <mergeCell ref="Q30:R30"/>
    <mergeCell ref="Q31:R31"/>
    <mergeCell ref="Q32:R32"/>
    <mergeCell ref="Q43:R43"/>
    <mergeCell ref="Q34:R34"/>
    <mergeCell ref="B35:B45"/>
    <mergeCell ref="C35:J45"/>
    <mergeCell ref="K35:M35"/>
    <mergeCell ref="Q35:R35"/>
    <mergeCell ref="K36:M36"/>
    <mergeCell ref="Q36:R36"/>
    <mergeCell ref="K37:M37"/>
    <mergeCell ref="Q37:R37"/>
    <mergeCell ref="K38:M38"/>
    <mergeCell ref="Q38:R38"/>
    <mergeCell ref="Q39:R39"/>
    <mergeCell ref="Q40:R40"/>
    <mergeCell ref="Q41:R41"/>
    <mergeCell ref="Q42:R42"/>
    <mergeCell ref="Q53:R53"/>
    <mergeCell ref="Q44:R44"/>
    <mergeCell ref="Q45:R45"/>
    <mergeCell ref="B46:B56"/>
    <mergeCell ref="C46:J56"/>
    <mergeCell ref="K46:M46"/>
    <mergeCell ref="Q46:R46"/>
    <mergeCell ref="K47:M47"/>
    <mergeCell ref="Q47:R47"/>
    <mergeCell ref="K48:M48"/>
    <mergeCell ref="Q48:R48"/>
    <mergeCell ref="K49:M49"/>
    <mergeCell ref="Q49:R49"/>
    <mergeCell ref="Q50:R50"/>
    <mergeCell ref="Q51:R51"/>
    <mergeCell ref="Q52:R52"/>
    <mergeCell ref="Q54:R54"/>
    <mergeCell ref="Q55:R55"/>
    <mergeCell ref="Q56:R56"/>
    <mergeCell ref="B59:D59"/>
    <mergeCell ref="E59:L59"/>
    <mergeCell ref="M59:N59"/>
    <mergeCell ref="O59:S59"/>
    <mergeCell ref="B60:D60"/>
    <mergeCell ref="E60:L60"/>
    <mergeCell ref="M60:N60"/>
    <mergeCell ref="O60:S60"/>
    <mergeCell ref="O63:T63"/>
  </mergeCells>
  <phoneticPr fontId="2"/>
  <dataValidations count="4">
    <dataValidation type="whole" operator="greaterThanOrEqual" allowBlank="1" showInputMessage="1" showErrorMessage="1" sqref="G17:R17 N25:N26 N36:N37 N47:N48" xr:uid="{941FF0CA-B473-4415-B97B-81EFCCCC132E}">
      <formula1>0</formula1>
    </dataValidation>
    <dataValidation type="whole" allowBlank="1" showInputMessage="1" showErrorMessage="1" sqref="L15 R15" xr:uid="{1A2FDA6F-B8E0-492D-B7E0-AE9AD318C79C}">
      <formula1>1</formula1>
      <formula2>12</formula2>
    </dataValidation>
    <dataValidation type="decimal" operator="greaterThanOrEqual" allowBlank="1" showInputMessage="1" showErrorMessage="1" sqref="G18:R19 G16:R16 N24 Q30 Q27:Q28 Q33 N35 Q41 Q38:Q39 Q44 N46 Q52 Q49:Q50 Q55" xr:uid="{F588BF5B-EB93-4A84-8CB7-DC53A312955B}">
      <formula1>0</formula1>
    </dataValidation>
    <dataValidation type="whole" operator="greaterThanOrEqual" allowBlank="1" showInputMessage="1" showErrorMessage="1" sqref="G15:J15 N15:P15" xr:uid="{6845D9F5-214B-48EE-BB8D-797E82921BDA}">
      <formula1>1600</formula1>
    </dataValidation>
  </dataValidations>
  <pageMargins left="0.70866141732283472" right="0.70866141732283472" top="0.74803149606299213" bottom="0.74803149606299213" header="0.31496062992125984" footer="0.31496062992125984"/>
  <pageSetup paperSize="9" scale="92" orientation="portrait" r:id="rId1"/>
  <headerFooter>
    <oddFooter>&amp;L&amp;9エネルギーの面的利用導入・受入検討書2025年度版</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42072-5216-431D-A90B-FF963894808B}">
  <sheetPr>
    <pageSetUpPr fitToPage="1"/>
  </sheetPr>
  <dimension ref="A1:Q101"/>
  <sheetViews>
    <sheetView view="pageBreakPreview" zoomScaleNormal="100" zoomScaleSheetLayoutView="100" workbookViewId="0">
      <selection activeCell="E13" sqref="E13"/>
    </sheetView>
  </sheetViews>
  <sheetFormatPr defaultColWidth="8.09765625" defaultRowHeight="10.8"/>
  <cols>
    <col min="1" max="1" width="1.19921875" style="235" customWidth="1"/>
    <col min="2" max="2" width="2.09765625" style="235" customWidth="1"/>
    <col min="3" max="3" width="4.19921875" style="235" customWidth="1"/>
    <col min="4" max="4" width="6.3984375" style="235" customWidth="1"/>
    <col min="5" max="5" width="10.19921875" style="235" customWidth="1"/>
    <col min="6" max="6" width="8.3984375" style="235" customWidth="1"/>
    <col min="7" max="7" width="1.19921875" style="235" customWidth="1"/>
    <col min="8" max="8" width="8.3984375" style="235" customWidth="1"/>
    <col min="9" max="9" width="2.59765625" style="235" customWidth="1"/>
    <col min="10" max="10" width="7.59765625" style="235" customWidth="1"/>
    <col min="11" max="11" width="10.19921875" style="235" customWidth="1"/>
    <col min="12" max="12" width="2.59765625" style="235" customWidth="1"/>
    <col min="13" max="13" width="6.3984375" style="235" customWidth="1"/>
    <col min="14" max="14" width="10.19921875" style="235" customWidth="1"/>
    <col min="15" max="15" width="1.19921875" style="235" customWidth="1"/>
    <col min="16" max="16" width="2.59765625" style="235" customWidth="1"/>
    <col min="17" max="17" width="1" style="235" customWidth="1"/>
    <col min="18" max="16384" width="8.09765625" style="235"/>
  </cols>
  <sheetData>
    <row r="1" spans="1:17" ht="15" customHeight="1">
      <c r="A1" s="277" t="s">
        <v>324</v>
      </c>
      <c r="B1" s="234"/>
      <c r="N1" s="805" t="s">
        <v>274</v>
      </c>
      <c r="O1" s="805"/>
      <c r="P1" s="805"/>
    </row>
    <row r="2" spans="1:17" ht="17.100000000000001" customHeight="1">
      <c r="A2" s="288" t="s">
        <v>325</v>
      </c>
      <c r="B2" s="289"/>
      <c r="C2" s="290"/>
      <c r="D2" s="290"/>
      <c r="E2" s="290"/>
      <c r="F2" s="290"/>
      <c r="G2" s="290"/>
      <c r="H2" s="290"/>
      <c r="I2" s="290"/>
      <c r="J2" s="290"/>
      <c r="K2" s="289"/>
      <c r="L2" s="289"/>
      <c r="M2" s="289"/>
      <c r="N2" s="289"/>
      <c r="O2" s="289"/>
      <c r="P2" s="289"/>
      <c r="Q2" s="237"/>
    </row>
    <row r="3" spans="1:17" ht="7.95" customHeight="1">
      <c r="A3" s="238"/>
      <c r="Q3" s="241"/>
    </row>
    <row r="4" spans="1:17" ht="17.100000000000001" customHeight="1">
      <c r="A4" s="238"/>
      <c r="C4" s="807" t="s">
        <v>326</v>
      </c>
      <c r="D4" s="807"/>
      <c r="E4" s="807"/>
      <c r="F4" s="807"/>
      <c r="G4" s="807"/>
      <c r="Q4" s="241"/>
    </row>
    <row r="5" spans="1:17" ht="17.100000000000001" customHeight="1">
      <c r="A5" s="238"/>
      <c r="D5" s="807" t="s">
        <v>327</v>
      </c>
      <c r="E5" s="807"/>
      <c r="F5" s="849"/>
      <c r="G5" s="850"/>
      <c r="H5" s="851"/>
      <c r="I5" s="235" t="s">
        <v>293</v>
      </c>
      <c r="J5" s="814" t="s">
        <v>328</v>
      </c>
      <c r="K5" s="814"/>
      <c r="L5" s="241"/>
      <c r="M5" s="850"/>
      <c r="N5" s="850"/>
      <c r="O5" s="851"/>
      <c r="P5" s="235" t="s">
        <v>329</v>
      </c>
      <c r="Q5" s="241"/>
    </row>
    <row r="6" spans="1:17" ht="17.100000000000001" customHeight="1">
      <c r="A6" s="238"/>
      <c r="D6" s="792" t="s">
        <v>330</v>
      </c>
      <c r="E6" s="792"/>
      <c r="F6" s="243"/>
      <c r="Q6" s="241"/>
    </row>
    <row r="7" spans="1:17" ht="18.75" customHeight="1">
      <c r="A7" s="238"/>
      <c r="C7" s="836" t="s">
        <v>331</v>
      </c>
      <c r="D7" s="844"/>
      <c r="E7" s="845"/>
      <c r="F7" s="846"/>
      <c r="G7" s="847"/>
      <c r="H7" s="847"/>
      <c r="I7" s="291" t="s">
        <v>291</v>
      </c>
      <c r="J7" s="842" t="s">
        <v>332</v>
      </c>
      <c r="K7" s="837"/>
      <c r="L7" s="843"/>
      <c r="M7" s="846"/>
      <c r="N7" s="847"/>
      <c r="O7" s="847"/>
      <c r="P7" s="251" t="s">
        <v>291</v>
      </c>
      <c r="Q7" s="241"/>
    </row>
    <row r="8" spans="1:17" ht="18.75" customHeight="1">
      <c r="A8" s="238"/>
      <c r="C8" s="836" t="s">
        <v>333</v>
      </c>
      <c r="D8" s="844"/>
      <c r="E8" s="845"/>
      <c r="F8" s="846"/>
      <c r="G8" s="847"/>
      <c r="H8" s="847"/>
      <c r="I8" s="291" t="s">
        <v>291</v>
      </c>
      <c r="J8" s="842" t="s">
        <v>334</v>
      </c>
      <c r="K8" s="837"/>
      <c r="L8" s="843"/>
      <c r="M8" s="846"/>
      <c r="N8" s="847"/>
      <c r="O8" s="847"/>
      <c r="P8" s="251" t="s">
        <v>291</v>
      </c>
      <c r="Q8" s="241"/>
    </row>
    <row r="9" spans="1:17" ht="18.75" customHeight="1">
      <c r="A9" s="238"/>
      <c r="C9" s="836" t="s">
        <v>335</v>
      </c>
      <c r="D9" s="844"/>
      <c r="E9" s="845"/>
      <c r="F9" s="846"/>
      <c r="G9" s="847"/>
      <c r="H9" s="847"/>
      <c r="I9" s="291" t="s">
        <v>291</v>
      </c>
      <c r="J9" s="842" t="s">
        <v>336</v>
      </c>
      <c r="K9" s="837"/>
      <c r="L9" s="843"/>
      <c r="M9" s="846"/>
      <c r="N9" s="847"/>
      <c r="O9" s="847"/>
      <c r="P9" s="251" t="s">
        <v>291</v>
      </c>
      <c r="Q9" s="241"/>
    </row>
    <row r="10" spans="1:17" ht="18.75" customHeight="1">
      <c r="A10" s="238"/>
      <c r="C10" s="836" t="s">
        <v>337</v>
      </c>
      <c r="D10" s="844"/>
      <c r="E10" s="845"/>
      <c r="F10" s="846"/>
      <c r="G10" s="847"/>
      <c r="H10" s="847"/>
      <c r="I10" s="291" t="s">
        <v>291</v>
      </c>
      <c r="J10" s="842" t="s">
        <v>338</v>
      </c>
      <c r="K10" s="837"/>
      <c r="L10" s="843"/>
      <c r="M10" s="846"/>
      <c r="N10" s="847"/>
      <c r="O10" s="847"/>
      <c r="P10" s="251" t="s">
        <v>291</v>
      </c>
      <c r="Q10" s="241"/>
    </row>
    <row r="11" spans="1:17" ht="18.75" customHeight="1">
      <c r="A11" s="238"/>
      <c r="C11" s="836" t="s">
        <v>339</v>
      </c>
      <c r="D11" s="844"/>
      <c r="E11" s="845"/>
      <c r="F11" s="846"/>
      <c r="G11" s="847"/>
      <c r="H11" s="847"/>
      <c r="I11" s="291" t="s">
        <v>291</v>
      </c>
      <c r="J11" s="842" t="s">
        <v>340</v>
      </c>
      <c r="K11" s="837"/>
      <c r="L11" s="843"/>
      <c r="M11" s="846"/>
      <c r="N11" s="847"/>
      <c r="O11" s="847"/>
      <c r="P11" s="251" t="s">
        <v>291</v>
      </c>
      <c r="Q11" s="241"/>
    </row>
    <row r="12" spans="1:17" ht="18.75" customHeight="1">
      <c r="A12" s="238"/>
      <c r="C12" s="807"/>
      <c r="D12" s="815"/>
      <c r="E12" s="815"/>
      <c r="F12" s="848"/>
      <c r="G12" s="848"/>
      <c r="H12" s="848"/>
      <c r="J12" s="842" t="s">
        <v>341</v>
      </c>
      <c r="K12" s="837"/>
      <c r="L12" s="843"/>
      <c r="M12" s="846">
        <f>SUM(F7:H11,M7:O11)</f>
        <v>0</v>
      </c>
      <c r="N12" s="847"/>
      <c r="O12" s="847"/>
      <c r="P12" s="251" t="s">
        <v>291</v>
      </c>
      <c r="Q12" s="241"/>
    </row>
    <row r="13" spans="1:17" ht="11.4" customHeight="1">
      <c r="A13" s="238"/>
      <c r="Q13" s="241"/>
    </row>
    <row r="14" spans="1:17" ht="17.100000000000001" customHeight="1">
      <c r="A14" s="238"/>
      <c r="C14" s="823" t="s">
        <v>342</v>
      </c>
      <c r="D14" s="823"/>
      <c r="E14" s="823"/>
      <c r="F14" s="823"/>
      <c r="G14" s="823"/>
      <c r="H14" s="823"/>
      <c r="I14" s="823"/>
      <c r="J14" s="823"/>
      <c r="K14" s="823"/>
      <c r="L14" s="823"/>
      <c r="M14" s="823"/>
      <c r="N14" s="823"/>
      <c r="O14" s="823"/>
      <c r="P14" s="823"/>
      <c r="Q14" s="241"/>
    </row>
    <row r="15" spans="1:17" ht="18.75" customHeight="1">
      <c r="A15" s="238"/>
      <c r="C15" s="836" t="s">
        <v>343</v>
      </c>
      <c r="D15" s="837"/>
      <c r="E15" s="837"/>
      <c r="F15" s="788"/>
      <c r="G15" s="789"/>
      <c r="H15" s="789"/>
      <c r="I15" s="293" t="s">
        <v>344</v>
      </c>
      <c r="J15" s="842" t="s">
        <v>345</v>
      </c>
      <c r="K15" s="837"/>
      <c r="L15" s="837"/>
      <c r="M15" s="788"/>
      <c r="N15" s="789"/>
      <c r="O15" s="794" t="s">
        <v>346</v>
      </c>
      <c r="P15" s="795"/>
      <c r="Q15" s="241"/>
    </row>
    <row r="16" spans="1:17" ht="18.75" customHeight="1">
      <c r="A16" s="238"/>
      <c r="C16" s="836" t="s">
        <v>347</v>
      </c>
      <c r="D16" s="837"/>
      <c r="E16" s="837"/>
      <c r="F16" s="788"/>
      <c r="G16" s="789"/>
      <c r="H16" s="789"/>
      <c r="I16" s="293" t="s">
        <v>344</v>
      </c>
      <c r="J16" s="842" t="s">
        <v>348</v>
      </c>
      <c r="K16" s="837"/>
      <c r="L16" s="837"/>
      <c r="M16" s="788"/>
      <c r="N16" s="789"/>
      <c r="O16" s="837" t="s">
        <v>346</v>
      </c>
      <c r="P16" s="843"/>
      <c r="Q16" s="241"/>
    </row>
    <row r="17" spans="1:17" ht="12" customHeight="1">
      <c r="A17" s="238"/>
      <c r="Q17" s="241"/>
    </row>
    <row r="18" spans="1:17" ht="17.100000000000001" customHeight="1">
      <c r="A18" s="238"/>
      <c r="C18" s="807" t="s">
        <v>349</v>
      </c>
      <c r="D18" s="807"/>
      <c r="E18" s="807"/>
      <c r="F18" s="807"/>
      <c r="G18" s="807"/>
      <c r="H18" s="807"/>
      <c r="I18" s="807"/>
      <c r="J18" s="807"/>
      <c r="K18" s="807"/>
      <c r="L18" s="807"/>
      <c r="Q18" s="241"/>
    </row>
    <row r="19" spans="1:17" ht="18.75" customHeight="1">
      <c r="A19" s="238"/>
      <c r="C19" s="788"/>
      <c r="D19" s="789"/>
      <c r="E19" s="789"/>
      <c r="F19" s="789"/>
      <c r="G19" s="789"/>
      <c r="H19" s="292" t="s">
        <v>350</v>
      </c>
      <c r="Q19" s="241"/>
    </row>
    <row r="20" spans="1:17" ht="12" customHeight="1">
      <c r="A20" s="238"/>
      <c r="C20" s="294"/>
      <c r="D20" s="294"/>
      <c r="E20" s="294"/>
      <c r="F20" s="294"/>
      <c r="G20" s="294"/>
      <c r="H20" s="239"/>
      <c r="Q20" s="241"/>
    </row>
    <row r="21" spans="1:17" ht="17.100000000000001" customHeight="1">
      <c r="A21" s="238"/>
      <c r="C21" s="807" t="s">
        <v>351</v>
      </c>
      <c r="D21" s="807"/>
      <c r="E21" s="807"/>
      <c r="F21" s="807"/>
      <c r="G21" s="807"/>
      <c r="Q21" s="241"/>
    </row>
    <row r="22" spans="1:17" ht="17.100000000000001" customHeight="1">
      <c r="A22" s="238"/>
      <c r="C22" s="236"/>
      <c r="D22" s="289" t="s">
        <v>352</v>
      </c>
      <c r="E22" s="289"/>
      <c r="F22" s="289"/>
      <c r="G22" s="289"/>
      <c r="H22" s="289"/>
      <c r="I22" s="289"/>
      <c r="J22" s="289"/>
      <c r="K22" s="289"/>
      <c r="L22" s="289"/>
      <c r="M22" s="289"/>
      <c r="N22" s="289"/>
      <c r="O22" s="289"/>
      <c r="P22" s="237"/>
      <c r="Q22" s="241"/>
    </row>
    <row r="23" spans="1:17" ht="17.100000000000001" customHeight="1">
      <c r="A23" s="238"/>
      <c r="C23" s="282"/>
      <c r="D23" s="243" t="s">
        <v>353</v>
      </c>
      <c r="E23" s="269"/>
      <c r="F23" s="269"/>
      <c r="G23" s="269"/>
      <c r="H23" s="269"/>
      <c r="I23" s="269"/>
      <c r="J23" s="269"/>
      <c r="K23" s="269"/>
      <c r="L23" s="269"/>
      <c r="M23" s="269"/>
      <c r="N23" s="269"/>
      <c r="O23" s="295"/>
      <c r="P23" s="285"/>
      <c r="Q23" s="296"/>
    </row>
    <row r="24" spans="1:17" ht="11.4" customHeight="1">
      <c r="A24" s="238"/>
      <c r="Q24" s="241"/>
    </row>
    <row r="25" spans="1:17" ht="15" customHeight="1">
      <c r="A25" s="238"/>
      <c r="C25" s="235" t="s">
        <v>354</v>
      </c>
      <c r="M25" s="814"/>
      <c r="N25" s="814"/>
      <c r="Q25" s="241"/>
    </row>
    <row r="26" spans="1:17" ht="15" customHeight="1">
      <c r="A26" s="238"/>
      <c r="B26" s="235" t="s">
        <v>355</v>
      </c>
      <c r="D26" s="235" t="s">
        <v>356</v>
      </c>
      <c r="G26" s="254"/>
      <c r="H26" s="841" t="s">
        <v>357</v>
      </c>
      <c r="I26" s="841"/>
      <c r="J26" s="841"/>
      <c r="K26" s="841"/>
      <c r="L26" s="841"/>
      <c r="M26" s="841"/>
      <c r="N26" s="841"/>
      <c r="Q26" s="241"/>
    </row>
    <row r="27" spans="1:17" ht="15" customHeight="1">
      <c r="A27" s="238"/>
      <c r="B27" s="235" t="s">
        <v>358</v>
      </c>
      <c r="D27" s="235" t="s">
        <v>359</v>
      </c>
      <c r="H27" s="841" t="s">
        <v>357</v>
      </c>
      <c r="I27" s="841"/>
      <c r="J27" s="841"/>
      <c r="K27" s="841"/>
      <c r="L27" s="841"/>
      <c r="M27" s="841"/>
      <c r="N27" s="841"/>
      <c r="Q27" s="241"/>
    </row>
    <row r="28" spans="1:17" ht="11.4" customHeight="1">
      <c r="A28" s="238"/>
      <c r="Q28" s="241"/>
    </row>
    <row r="29" spans="1:17" ht="17.100000000000001" customHeight="1">
      <c r="A29" s="238"/>
      <c r="C29" s="807" t="s">
        <v>360</v>
      </c>
      <c r="D29" s="807"/>
      <c r="E29" s="807"/>
      <c r="F29" s="807"/>
      <c r="G29" s="807"/>
      <c r="Q29" s="241"/>
    </row>
    <row r="30" spans="1:17" ht="20.25" customHeight="1">
      <c r="A30" s="238"/>
      <c r="C30" s="243"/>
      <c r="E30" s="243" t="s">
        <v>361</v>
      </c>
      <c r="F30" s="243"/>
      <c r="G30" s="243"/>
      <c r="H30" s="235" t="s">
        <v>362</v>
      </c>
      <c r="K30" s="235" t="s">
        <v>363</v>
      </c>
      <c r="L30" s="835" t="s">
        <v>364</v>
      </c>
      <c r="M30" s="835"/>
      <c r="N30" s="835"/>
      <c r="O30" s="835"/>
      <c r="P30" s="835"/>
      <c r="Q30" s="241"/>
    </row>
    <row r="31" spans="1:17" ht="38.4" customHeight="1">
      <c r="A31" s="238"/>
      <c r="C31" s="836" t="s">
        <v>365</v>
      </c>
      <c r="D31" s="837"/>
      <c r="E31" s="837"/>
      <c r="F31" s="837"/>
      <c r="G31" s="838"/>
      <c r="H31" s="839"/>
      <c r="I31" s="839"/>
      <c r="J31" s="839"/>
      <c r="K31" s="839"/>
      <c r="L31" s="839"/>
      <c r="M31" s="839"/>
      <c r="N31" s="839"/>
      <c r="O31" s="839"/>
      <c r="P31" s="840"/>
      <c r="Q31" s="255"/>
    </row>
    <row r="32" spans="1:17" ht="11.4" customHeight="1">
      <c r="A32" s="238"/>
      <c r="Q32" s="241"/>
    </row>
    <row r="33" spans="1:17" ht="38.4" customHeight="1">
      <c r="A33" s="238"/>
      <c r="C33" s="836" t="s">
        <v>366</v>
      </c>
      <c r="D33" s="837"/>
      <c r="E33" s="837"/>
      <c r="F33" s="837"/>
      <c r="G33" s="838"/>
      <c r="H33" s="839"/>
      <c r="I33" s="839"/>
      <c r="J33" s="839"/>
      <c r="K33" s="839"/>
      <c r="L33" s="839"/>
      <c r="M33" s="839"/>
      <c r="N33" s="839"/>
      <c r="O33" s="839"/>
      <c r="P33" s="840"/>
      <c r="Q33" s="255"/>
    </row>
    <row r="34" spans="1:17" ht="13.2" customHeight="1">
      <c r="A34" s="238"/>
      <c r="Q34" s="241"/>
    </row>
    <row r="35" spans="1:17" ht="17.100000000000001" customHeight="1">
      <c r="A35" s="238"/>
      <c r="C35" s="792" t="s">
        <v>367</v>
      </c>
      <c r="D35" s="792"/>
      <c r="E35" s="792"/>
      <c r="F35" s="792"/>
      <c r="G35" s="792"/>
      <c r="Q35" s="241"/>
    </row>
    <row r="36" spans="1:17" ht="17.100000000000001" customHeight="1">
      <c r="A36" s="238"/>
      <c r="C36" s="236"/>
      <c r="D36" s="289" t="s">
        <v>368</v>
      </c>
      <c r="E36" s="289"/>
      <c r="F36" s="289"/>
      <c r="G36" s="289"/>
      <c r="H36" s="289"/>
      <c r="I36" s="289"/>
      <c r="J36" s="289"/>
      <c r="K36" s="289"/>
      <c r="L36" s="289"/>
      <c r="M36" s="289"/>
      <c r="N36" s="289"/>
      <c r="O36" s="289"/>
      <c r="P36" s="237"/>
      <c r="Q36" s="241"/>
    </row>
    <row r="37" spans="1:17" ht="17.100000000000001" customHeight="1">
      <c r="A37" s="238"/>
      <c r="C37" s="238"/>
      <c r="D37" s="235" t="s">
        <v>369</v>
      </c>
      <c r="P37" s="241"/>
      <c r="Q37" s="241"/>
    </row>
    <row r="38" spans="1:17" ht="17.100000000000001" customHeight="1">
      <c r="A38" s="238"/>
      <c r="C38" s="238"/>
      <c r="D38" s="235" t="s">
        <v>370</v>
      </c>
      <c r="P38" s="241"/>
      <c r="Q38" s="241"/>
    </row>
    <row r="39" spans="1:17" ht="17.100000000000001" customHeight="1">
      <c r="A39" s="238"/>
      <c r="C39" s="238"/>
      <c r="D39" s="235" t="s">
        <v>371</v>
      </c>
      <c r="P39" s="241"/>
      <c r="Q39" s="241"/>
    </row>
    <row r="40" spans="1:17" ht="17.100000000000001" customHeight="1">
      <c r="A40" s="238"/>
      <c r="C40" s="282"/>
      <c r="D40" s="243" t="s">
        <v>372</v>
      </c>
      <c r="E40" s="822"/>
      <c r="F40" s="822"/>
      <c r="G40" s="822"/>
      <c r="H40" s="822"/>
      <c r="I40" s="822"/>
      <c r="J40" s="822"/>
      <c r="K40" s="822"/>
      <c r="L40" s="822"/>
      <c r="M40" s="822"/>
      <c r="N40" s="822"/>
      <c r="O40" s="295" t="s">
        <v>373</v>
      </c>
      <c r="P40" s="285"/>
      <c r="Q40" s="296"/>
    </row>
    <row r="41" spans="1:17" ht="11.4" customHeight="1">
      <c r="A41" s="238"/>
      <c r="Q41" s="241"/>
    </row>
    <row r="42" spans="1:17" ht="17.100000000000001" customHeight="1">
      <c r="A42" s="238"/>
      <c r="C42" s="823" t="s">
        <v>374</v>
      </c>
      <c r="D42" s="823"/>
      <c r="E42" s="823"/>
      <c r="F42" s="823"/>
      <c r="G42" s="823"/>
      <c r="H42" s="823"/>
      <c r="Q42" s="241"/>
    </row>
    <row r="43" spans="1:17" ht="27.75" customHeight="1">
      <c r="A43" s="238"/>
      <c r="B43" s="241"/>
      <c r="C43" s="298"/>
      <c r="D43" s="824" t="s">
        <v>375</v>
      </c>
      <c r="E43" s="825"/>
      <c r="F43" s="826" t="s">
        <v>376</v>
      </c>
      <c r="G43" s="827"/>
      <c r="H43" s="828"/>
      <c r="I43" s="829"/>
      <c r="J43" s="830"/>
      <c r="K43" s="830"/>
      <c r="L43" s="830"/>
      <c r="M43" s="830"/>
      <c r="N43" s="830"/>
      <c r="O43" s="830"/>
      <c r="P43" s="831"/>
      <c r="Q43" s="241"/>
    </row>
    <row r="44" spans="1:17" ht="27.75" customHeight="1">
      <c r="A44" s="238"/>
      <c r="B44" s="241"/>
      <c r="C44" s="299"/>
      <c r="D44" s="824" t="s">
        <v>377</v>
      </c>
      <c r="E44" s="825"/>
      <c r="F44" s="832" t="s">
        <v>378</v>
      </c>
      <c r="G44" s="833"/>
      <c r="H44" s="834"/>
      <c r="I44" s="829"/>
      <c r="J44" s="830"/>
      <c r="K44" s="830"/>
      <c r="L44" s="830"/>
      <c r="M44" s="830"/>
      <c r="N44" s="830"/>
      <c r="O44" s="830"/>
      <c r="P44" s="831"/>
      <c r="Q44" s="241"/>
    </row>
    <row r="45" spans="1:17" ht="11.4" customHeight="1">
      <c r="A45" s="238"/>
      <c r="C45" s="280"/>
      <c r="I45" s="254"/>
      <c r="J45" s="254"/>
      <c r="K45" s="254"/>
      <c r="L45" s="254"/>
      <c r="M45" s="254"/>
      <c r="N45" s="254"/>
      <c r="O45" s="254"/>
      <c r="P45" s="254"/>
      <c r="Q45" s="241"/>
    </row>
    <row r="46" spans="1:17" ht="11.4" customHeight="1">
      <c r="A46" s="238"/>
      <c r="Q46" s="241"/>
    </row>
    <row r="47" spans="1:17" ht="11.4" customHeight="1">
      <c r="A47" s="238"/>
      <c r="Q47" s="241"/>
    </row>
    <row r="48" spans="1:17" ht="11.4" customHeight="1">
      <c r="A48" s="238"/>
      <c r="Q48" s="241"/>
    </row>
    <row r="49" spans="1:17" ht="11.4" customHeight="1">
      <c r="A49" s="238"/>
      <c r="Q49" s="241"/>
    </row>
    <row r="50" spans="1:17" ht="14.4" customHeight="1">
      <c r="A50" s="282"/>
      <c r="B50" s="243"/>
      <c r="C50" s="243"/>
      <c r="D50" s="243"/>
      <c r="E50" s="243"/>
      <c r="F50" s="243"/>
      <c r="G50" s="243"/>
      <c r="H50" s="243"/>
      <c r="I50" s="243"/>
      <c r="J50" s="243"/>
      <c r="K50" s="243"/>
      <c r="L50" s="243"/>
      <c r="M50" s="243"/>
      <c r="N50" s="243"/>
      <c r="O50" s="243"/>
      <c r="P50" s="243"/>
      <c r="Q50" s="300"/>
    </row>
    <row r="51" spans="1:17" ht="18.75" customHeight="1">
      <c r="A51" s="301"/>
      <c r="B51" s="301"/>
      <c r="C51" s="302"/>
      <c r="D51" s="302"/>
      <c r="E51" s="302"/>
      <c r="F51" s="302"/>
      <c r="G51" s="302"/>
      <c r="H51" s="303"/>
      <c r="I51" s="301"/>
      <c r="J51" s="301"/>
      <c r="K51" s="301"/>
      <c r="L51" s="301"/>
      <c r="M51" s="821"/>
      <c r="N51" s="821"/>
      <c r="O51" s="821"/>
      <c r="P51" s="821"/>
      <c r="Q51" s="821"/>
    </row>
    <row r="52" spans="1:17" ht="17.100000000000001" customHeight="1">
      <c r="A52" s="304"/>
      <c r="B52" s="304"/>
      <c r="C52" s="808"/>
      <c r="D52" s="808"/>
      <c r="E52" s="808"/>
      <c r="F52" s="808"/>
      <c r="G52" s="808"/>
      <c r="H52" s="304"/>
      <c r="I52" s="304"/>
      <c r="J52" s="304"/>
      <c r="K52" s="304"/>
      <c r="L52" s="304"/>
      <c r="M52" s="304"/>
      <c r="N52" s="304"/>
      <c r="O52" s="304"/>
      <c r="P52" s="304"/>
      <c r="Q52" s="304"/>
    </row>
    <row r="53" spans="1:17" ht="38.1" customHeight="1">
      <c r="A53" s="304"/>
      <c r="B53" s="304"/>
      <c r="C53" s="818"/>
      <c r="D53" s="818"/>
      <c r="E53" s="818"/>
      <c r="F53" s="818"/>
      <c r="G53" s="818"/>
      <c r="H53" s="818"/>
      <c r="I53" s="818"/>
      <c r="J53" s="818"/>
      <c r="K53" s="818"/>
      <c r="L53" s="818"/>
      <c r="M53" s="818"/>
      <c r="N53" s="818"/>
      <c r="O53" s="818"/>
      <c r="P53" s="279"/>
      <c r="Q53" s="279"/>
    </row>
    <row r="54" spans="1:17" ht="7.5" customHeight="1">
      <c r="B54" s="305"/>
      <c r="C54" s="305"/>
      <c r="D54" s="305"/>
      <c r="E54" s="305"/>
      <c r="F54" s="305"/>
      <c r="G54" s="305"/>
      <c r="H54" s="305"/>
      <c r="I54" s="305"/>
      <c r="J54" s="305"/>
      <c r="K54" s="305"/>
      <c r="L54" s="305"/>
      <c r="M54" s="305"/>
      <c r="N54" s="305"/>
    </row>
    <row r="55" spans="1:17" ht="17.100000000000001" customHeight="1">
      <c r="D55" s="807"/>
      <c r="E55" s="807"/>
      <c r="F55" s="807"/>
    </row>
    <row r="56" spans="1:17" ht="24.45" customHeight="1">
      <c r="B56" s="814"/>
      <c r="C56" s="814"/>
      <c r="D56" s="814"/>
      <c r="E56" s="818"/>
      <c r="F56" s="818"/>
      <c r="G56" s="818"/>
      <c r="H56" s="818"/>
      <c r="I56" s="818"/>
      <c r="J56" s="818"/>
      <c r="K56" s="818"/>
      <c r="L56" s="818"/>
      <c r="M56" s="818"/>
      <c r="N56" s="819"/>
    </row>
    <row r="57" spans="1:17" ht="6.75" customHeight="1"/>
    <row r="58" spans="1:17" ht="17.100000000000001" customHeight="1">
      <c r="B58" s="807"/>
      <c r="C58" s="807"/>
      <c r="D58" s="807"/>
      <c r="G58" s="818"/>
      <c r="H58" s="818"/>
      <c r="I58" s="818"/>
      <c r="J58" s="818"/>
      <c r="K58" s="818"/>
      <c r="L58" s="818"/>
      <c r="M58" s="818"/>
      <c r="N58" s="819"/>
    </row>
    <row r="59" spans="1:17" ht="17.100000000000001" customHeight="1">
      <c r="B59" s="807"/>
      <c r="C59" s="807"/>
      <c r="D59" s="807"/>
      <c r="E59" s="807"/>
      <c r="F59" s="807"/>
    </row>
    <row r="60" spans="1:17" ht="27.75" customHeight="1">
      <c r="B60" s="814"/>
      <c r="C60" s="814"/>
      <c r="D60" s="814"/>
      <c r="E60" s="820"/>
      <c r="F60" s="815"/>
    </row>
    <row r="61" spans="1:17" ht="27.75" customHeight="1">
      <c r="C61" s="280"/>
      <c r="E61" s="807"/>
      <c r="F61" s="807"/>
      <c r="G61" s="818"/>
      <c r="H61" s="818"/>
      <c r="I61" s="818"/>
      <c r="J61" s="818"/>
      <c r="K61" s="818"/>
      <c r="L61" s="818"/>
      <c r="M61" s="818"/>
      <c r="N61" s="819"/>
    </row>
    <row r="62" spans="1:17" ht="21.75" customHeight="1">
      <c r="B62" s="807"/>
      <c r="C62" s="807"/>
      <c r="D62" s="807"/>
    </row>
    <row r="63" spans="1:17" ht="24.45" customHeight="1">
      <c r="B63" s="814"/>
      <c r="C63" s="814"/>
      <c r="D63" s="814"/>
      <c r="E63" s="818"/>
      <c r="F63" s="818"/>
      <c r="G63" s="818"/>
      <c r="H63" s="818"/>
      <c r="I63" s="818"/>
      <c r="J63" s="818"/>
      <c r="K63" s="818"/>
      <c r="L63" s="818"/>
      <c r="M63" s="818"/>
      <c r="N63" s="819"/>
    </row>
    <row r="64" spans="1:17" ht="17.100000000000001" customHeight="1"/>
    <row r="65" spans="2:14" ht="17.100000000000001" customHeight="1">
      <c r="E65" s="818"/>
      <c r="F65" s="818"/>
      <c r="G65" s="818"/>
      <c r="H65" s="818"/>
      <c r="I65" s="818"/>
      <c r="J65" s="818"/>
      <c r="K65" s="818"/>
      <c r="L65" s="818"/>
      <c r="M65" s="818"/>
      <c r="N65" s="819"/>
    </row>
    <row r="66" spans="2:14" ht="17.100000000000001" customHeight="1"/>
    <row r="67" spans="2:14" ht="17.100000000000001" customHeight="1">
      <c r="B67" s="807"/>
      <c r="C67" s="807"/>
      <c r="D67" s="807"/>
    </row>
    <row r="68" spans="2:14" ht="18.75" customHeight="1">
      <c r="B68" s="814"/>
      <c r="C68" s="814"/>
      <c r="D68" s="814"/>
    </row>
    <row r="69" spans="2:14" ht="24.45" customHeight="1">
      <c r="B69" s="814"/>
      <c r="C69" s="814"/>
      <c r="D69" s="814"/>
      <c r="E69" s="818"/>
      <c r="F69" s="818"/>
      <c r="G69" s="818"/>
      <c r="H69" s="818"/>
      <c r="I69" s="818"/>
      <c r="J69" s="818"/>
      <c r="K69" s="818"/>
      <c r="L69" s="818"/>
      <c r="M69" s="818"/>
      <c r="N69" s="819"/>
    </row>
    <row r="70" spans="2:14" ht="7.5" customHeight="1"/>
    <row r="71" spans="2:14" ht="17.100000000000001" customHeight="1">
      <c r="B71" s="807"/>
      <c r="C71" s="807"/>
      <c r="D71" s="807"/>
      <c r="E71" s="807"/>
      <c r="F71" s="807"/>
    </row>
    <row r="72" spans="2:14" ht="17.100000000000001" customHeight="1">
      <c r="B72" s="807"/>
      <c r="C72" s="807"/>
      <c r="D72" s="807"/>
      <c r="E72" s="807"/>
      <c r="F72" s="807"/>
    </row>
    <row r="73" spans="2:14" ht="6.75" customHeight="1"/>
    <row r="74" spans="2:14" ht="17.100000000000001" customHeight="1">
      <c r="B74" s="807"/>
      <c r="C74" s="807"/>
      <c r="D74" s="807"/>
      <c r="E74" s="807"/>
      <c r="F74" s="807"/>
      <c r="G74" s="814"/>
      <c r="H74" s="814"/>
      <c r="I74" s="814"/>
      <c r="J74" s="814"/>
      <c r="K74" s="814"/>
      <c r="L74" s="814"/>
      <c r="M74" s="814"/>
      <c r="N74" s="814"/>
    </row>
    <row r="75" spans="2:14" ht="17.100000000000001" customHeight="1">
      <c r="B75" s="814"/>
      <c r="C75" s="814"/>
      <c r="D75" s="814"/>
      <c r="E75" s="814"/>
      <c r="F75" s="818"/>
      <c r="G75" s="818"/>
      <c r="H75" s="818"/>
      <c r="I75" s="818"/>
      <c r="J75" s="818"/>
      <c r="K75" s="818"/>
      <c r="L75" s="818"/>
      <c r="M75" s="814"/>
      <c r="N75" s="814"/>
    </row>
    <row r="76" spans="2:14" ht="17.100000000000001" customHeight="1">
      <c r="B76" s="807"/>
      <c r="C76" s="807"/>
      <c r="D76" s="807"/>
      <c r="E76" s="807"/>
      <c r="F76" s="807"/>
      <c r="G76" s="818"/>
      <c r="H76" s="818"/>
      <c r="I76" s="818"/>
      <c r="J76" s="818"/>
      <c r="K76" s="818"/>
      <c r="L76" s="818"/>
      <c r="M76" s="814"/>
      <c r="N76" s="814"/>
    </row>
    <row r="77" spans="2:14" ht="6.75" customHeight="1"/>
    <row r="78" spans="2:14" ht="17.100000000000001" customHeight="1">
      <c r="B78" s="807"/>
      <c r="C78" s="807"/>
      <c r="D78" s="807"/>
      <c r="E78" s="807"/>
      <c r="F78" s="807"/>
      <c r="G78" s="807"/>
      <c r="H78" s="807"/>
    </row>
    <row r="79" spans="2:14" ht="17.100000000000001" customHeight="1">
      <c r="B79" s="814"/>
      <c r="C79" s="814"/>
      <c r="D79" s="814"/>
      <c r="E79" s="814"/>
      <c r="F79" s="818"/>
      <c r="G79" s="818"/>
      <c r="H79" s="818"/>
      <c r="I79" s="818"/>
      <c r="J79" s="818"/>
      <c r="K79" s="818"/>
      <c r="L79" s="818"/>
      <c r="M79" s="814"/>
      <c r="N79" s="814"/>
    </row>
    <row r="80" spans="2:14" ht="17.100000000000001" customHeight="1">
      <c r="B80" s="807"/>
      <c r="C80" s="807"/>
      <c r="D80" s="807"/>
      <c r="E80" s="807"/>
      <c r="F80" s="807"/>
      <c r="G80" s="818"/>
      <c r="H80" s="818"/>
      <c r="I80" s="818"/>
      <c r="J80" s="818"/>
      <c r="K80" s="818"/>
      <c r="L80" s="818"/>
      <c r="M80" s="814"/>
      <c r="N80" s="814"/>
    </row>
    <row r="81" spans="2:14" ht="6.75" customHeight="1"/>
    <row r="82" spans="2:14" ht="17.100000000000001" customHeight="1">
      <c r="B82" s="807"/>
      <c r="C82" s="807"/>
      <c r="D82" s="807"/>
      <c r="E82" s="807"/>
      <c r="F82" s="807"/>
      <c r="G82" s="807"/>
      <c r="H82" s="807"/>
      <c r="I82" s="807"/>
      <c r="J82" s="807"/>
    </row>
    <row r="83" spans="2:14" ht="17.100000000000001" customHeight="1">
      <c r="E83" s="816"/>
      <c r="F83" s="816"/>
      <c r="G83" s="816"/>
      <c r="H83" s="814"/>
      <c r="I83" s="814"/>
      <c r="J83" s="818"/>
      <c r="K83" s="818"/>
      <c r="L83" s="818"/>
      <c r="M83" s="818"/>
      <c r="N83" s="818"/>
    </row>
    <row r="84" spans="2:14" ht="6.75" customHeight="1"/>
    <row r="85" spans="2:14" ht="17.100000000000001" customHeight="1">
      <c r="B85" s="807"/>
      <c r="C85" s="807"/>
      <c r="D85" s="807"/>
      <c r="E85" s="807"/>
      <c r="F85" s="807"/>
      <c r="G85" s="807"/>
      <c r="H85" s="807"/>
      <c r="I85" s="807"/>
    </row>
    <row r="86" spans="2:14" ht="17.100000000000001" customHeight="1">
      <c r="B86" s="814"/>
      <c r="C86" s="814"/>
      <c r="D86" s="814"/>
      <c r="E86" s="814"/>
      <c r="F86" s="818"/>
      <c r="G86" s="818"/>
      <c r="H86" s="818"/>
      <c r="I86" s="818"/>
      <c r="J86" s="818"/>
      <c r="K86" s="818"/>
      <c r="L86" s="818"/>
      <c r="M86" s="814"/>
      <c r="N86" s="814"/>
    </row>
    <row r="87" spans="2:14" ht="17.100000000000001" customHeight="1">
      <c r="B87" s="814"/>
      <c r="C87" s="815"/>
      <c r="D87" s="815"/>
      <c r="E87" s="816"/>
      <c r="F87" s="816"/>
      <c r="G87" s="816"/>
      <c r="H87" s="816"/>
      <c r="J87" s="816"/>
      <c r="K87" s="816"/>
      <c r="L87" s="816"/>
    </row>
    <row r="88" spans="2:14" ht="7.5" customHeight="1"/>
    <row r="89" spans="2:14" ht="15" customHeight="1"/>
    <row r="90" spans="2:14" ht="17.100000000000001" customHeight="1"/>
    <row r="91" spans="2:14" ht="17.100000000000001" customHeight="1"/>
    <row r="92" spans="2:14" ht="17.100000000000001" customHeight="1"/>
    <row r="93" spans="2:14" ht="17.100000000000001" customHeight="1"/>
    <row r="94" spans="2:14" ht="17.100000000000001" customHeight="1"/>
    <row r="95" spans="2:14" ht="17.100000000000001" customHeight="1"/>
    <row r="96" spans="2:14" ht="17.100000000000001" customHeight="1"/>
    <row r="97" spans="7:14" ht="17.100000000000001" customHeight="1"/>
    <row r="98" spans="7:14" ht="17.100000000000001" customHeight="1"/>
    <row r="99" spans="7:14" ht="17.100000000000001" customHeight="1"/>
    <row r="100" spans="7:14" ht="17.100000000000001" customHeight="1">
      <c r="G100" s="817"/>
      <c r="H100" s="817"/>
      <c r="I100" s="817"/>
      <c r="J100" s="817"/>
      <c r="K100" s="817"/>
      <c r="L100" s="817"/>
      <c r="M100" s="817"/>
      <c r="N100" s="815"/>
    </row>
    <row r="101" spans="7:14" ht="17.100000000000001" customHeight="1"/>
  </sheetData>
  <mergeCells count="114">
    <mergeCell ref="N1:P1"/>
    <mergeCell ref="C4:G4"/>
    <mergeCell ref="D5:E5"/>
    <mergeCell ref="F5:H5"/>
    <mergeCell ref="J5:K5"/>
    <mergeCell ref="M5:O5"/>
    <mergeCell ref="C9:E9"/>
    <mergeCell ref="F9:H9"/>
    <mergeCell ref="J9:L9"/>
    <mergeCell ref="M9:O9"/>
    <mergeCell ref="C10:E10"/>
    <mergeCell ref="F10:H10"/>
    <mergeCell ref="J10:L10"/>
    <mergeCell ref="M10:O10"/>
    <mergeCell ref="D6:E6"/>
    <mergeCell ref="C7:E7"/>
    <mergeCell ref="F7:H7"/>
    <mergeCell ref="J7:L7"/>
    <mergeCell ref="M7:O7"/>
    <mergeCell ref="C8:E8"/>
    <mergeCell ref="F8:H8"/>
    <mergeCell ref="J8:L8"/>
    <mergeCell ref="M8:O8"/>
    <mergeCell ref="O16:P16"/>
    <mergeCell ref="C18:L18"/>
    <mergeCell ref="C14:P14"/>
    <mergeCell ref="C15:E15"/>
    <mergeCell ref="F15:H15"/>
    <mergeCell ref="J15:L15"/>
    <mergeCell ref="M15:N15"/>
    <mergeCell ref="O15:P15"/>
    <mergeCell ref="C11:E11"/>
    <mergeCell ref="F11:H11"/>
    <mergeCell ref="J11:L11"/>
    <mergeCell ref="M11:O11"/>
    <mergeCell ref="C12:E12"/>
    <mergeCell ref="F12:H12"/>
    <mergeCell ref="J12:L12"/>
    <mergeCell ref="M12:O12"/>
    <mergeCell ref="C19:G19"/>
    <mergeCell ref="C21:G21"/>
    <mergeCell ref="M25:N25"/>
    <mergeCell ref="H26:N26"/>
    <mergeCell ref="H27:N27"/>
    <mergeCell ref="C29:G29"/>
    <mergeCell ref="C16:E16"/>
    <mergeCell ref="F16:H16"/>
    <mergeCell ref="J16:L16"/>
    <mergeCell ref="M16:N16"/>
    <mergeCell ref="E40:N40"/>
    <mergeCell ref="C42:H42"/>
    <mergeCell ref="D43:E43"/>
    <mergeCell ref="F43:H43"/>
    <mergeCell ref="I43:P43"/>
    <mergeCell ref="D44:E44"/>
    <mergeCell ref="F44:H44"/>
    <mergeCell ref="I44:P44"/>
    <mergeCell ref="L30:P30"/>
    <mergeCell ref="C31:F31"/>
    <mergeCell ref="G31:P31"/>
    <mergeCell ref="C33:F33"/>
    <mergeCell ref="G33:P33"/>
    <mergeCell ref="C35:G35"/>
    <mergeCell ref="B58:D58"/>
    <mergeCell ref="G58:N58"/>
    <mergeCell ref="B59:F59"/>
    <mergeCell ref="B60:D60"/>
    <mergeCell ref="E60:F60"/>
    <mergeCell ref="E61:F61"/>
    <mergeCell ref="G61:N61"/>
    <mergeCell ref="M51:Q51"/>
    <mergeCell ref="C52:G52"/>
    <mergeCell ref="C53:O53"/>
    <mergeCell ref="D55:F55"/>
    <mergeCell ref="B56:D56"/>
    <mergeCell ref="E56:N56"/>
    <mergeCell ref="B69:D69"/>
    <mergeCell ref="E69:N69"/>
    <mergeCell ref="B71:F71"/>
    <mergeCell ref="B72:F72"/>
    <mergeCell ref="B74:F74"/>
    <mergeCell ref="G74:L74"/>
    <mergeCell ref="M74:N74"/>
    <mergeCell ref="B62:D62"/>
    <mergeCell ref="B63:D63"/>
    <mergeCell ref="E63:N63"/>
    <mergeCell ref="E65:N65"/>
    <mergeCell ref="B67:D67"/>
    <mergeCell ref="B68:D68"/>
    <mergeCell ref="B78:H78"/>
    <mergeCell ref="B79:E79"/>
    <mergeCell ref="F79:L79"/>
    <mergeCell ref="M79:N79"/>
    <mergeCell ref="B80:F80"/>
    <mergeCell ref="G80:L80"/>
    <mergeCell ref="M80:N80"/>
    <mergeCell ref="B75:E75"/>
    <mergeCell ref="F75:L75"/>
    <mergeCell ref="M75:N75"/>
    <mergeCell ref="B76:F76"/>
    <mergeCell ref="G76:L76"/>
    <mergeCell ref="M76:N76"/>
    <mergeCell ref="B87:D87"/>
    <mergeCell ref="E87:H87"/>
    <mergeCell ref="J87:L87"/>
    <mergeCell ref="G100:N100"/>
    <mergeCell ref="B82:J82"/>
    <mergeCell ref="E83:G83"/>
    <mergeCell ref="H83:I83"/>
    <mergeCell ref="J83:N83"/>
    <mergeCell ref="B85:I85"/>
    <mergeCell ref="B86:E86"/>
    <mergeCell ref="F86:L86"/>
    <mergeCell ref="M86:N86"/>
  </mergeCells>
  <phoneticPr fontId="2"/>
  <dataValidations count="3">
    <dataValidation type="decimal" operator="greaterThanOrEqual" allowBlank="1" showInputMessage="1" showErrorMessage="1" sqref="E83:G83 J87:L87 E87:H87 F7:F12 M7:M12 M15:N16 F15:H16 C19:G20" xr:uid="{ED0BA54C-989B-48DE-B29D-392E56449406}">
      <formula1>0</formula1>
    </dataValidation>
    <dataValidation operator="greaterThanOrEqual" allowBlank="1" showInputMessage="1" showErrorMessage="1" sqref="A51:Q53" xr:uid="{DA9FC39F-C9AF-4B69-B5AA-E249CA017A36}"/>
    <dataValidation type="whole" operator="greaterThanOrEqual" allowBlank="1" showInputMessage="1" showErrorMessage="1" sqref="F5:H5 M5:O5" xr:uid="{A9E9AC4B-555B-4002-919F-03F7B077FB75}">
      <formula1>0</formula1>
    </dataValidation>
  </dataValidations>
  <pageMargins left="0.70866141732283472" right="0.70866141732283472" top="0.74803149606299213" bottom="0.74803149606299213" header="0.31496062992125984" footer="0.31496062992125984"/>
  <pageSetup paperSize="9" scale="93" fitToHeight="0" orientation="portrait" r:id="rId1"/>
  <headerFooter>
    <oddFooter>&amp;L&amp;9エネルギーの面的利用導入・受入検討書2025年度版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Option Button 1">
              <controlPr defaultSize="0" autoFill="0" autoLine="0" autoPict="0">
                <anchor moveWithCells="1">
                  <from>
                    <xdr:col>2</xdr:col>
                    <xdr:colOff>38100</xdr:colOff>
                    <xdr:row>36</xdr:row>
                    <xdr:rowOff>7620</xdr:rowOff>
                  </from>
                  <to>
                    <xdr:col>2</xdr:col>
                    <xdr:colOff>289560</xdr:colOff>
                    <xdr:row>37</xdr:row>
                    <xdr:rowOff>7620</xdr:rowOff>
                  </to>
                </anchor>
              </controlPr>
            </control>
          </mc:Choice>
        </mc:AlternateContent>
        <mc:AlternateContent xmlns:mc="http://schemas.openxmlformats.org/markup-compatibility/2006">
          <mc:Choice Requires="x14">
            <control shapeId="10242" r:id="rId5" name="Option Button 2">
              <controlPr defaultSize="0" autoFill="0" autoLine="0" autoPict="0">
                <anchor moveWithCells="1">
                  <from>
                    <xdr:col>2</xdr:col>
                    <xdr:colOff>38100</xdr:colOff>
                    <xdr:row>37</xdr:row>
                    <xdr:rowOff>0</xdr:rowOff>
                  </from>
                  <to>
                    <xdr:col>2</xdr:col>
                    <xdr:colOff>289560</xdr:colOff>
                    <xdr:row>38</xdr:row>
                    <xdr:rowOff>0</xdr:rowOff>
                  </to>
                </anchor>
              </controlPr>
            </control>
          </mc:Choice>
        </mc:AlternateContent>
        <mc:AlternateContent xmlns:mc="http://schemas.openxmlformats.org/markup-compatibility/2006">
          <mc:Choice Requires="x14">
            <control shapeId="10243" r:id="rId6" name="Option Button 3">
              <controlPr defaultSize="0" autoFill="0" autoLine="0" autoPict="0">
                <anchor moveWithCells="1">
                  <from>
                    <xdr:col>2</xdr:col>
                    <xdr:colOff>38100</xdr:colOff>
                    <xdr:row>39</xdr:row>
                    <xdr:rowOff>7620</xdr:rowOff>
                  </from>
                  <to>
                    <xdr:col>2</xdr:col>
                    <xdr:colOff>289560</xdr:colOff>
                    <xdr:row>40</xdr:row>
                    <xdr:rowOff>7620</xdr:rowOff>
                  </to>
                </anchor>
              </controlPr>
            </control>
          </mc:Choice>
        </mc:AlternateContent>
        <mc:AlternateContent xmlns:mc="http://schemas.openxmlformats.org/markup-compatibility/2006">
          <mc:Choice Requires="x14">
            <control shapeId="10244" r:id="rId7" name="Option Button 4">
              <controlPr defaultSize="0" autoFill="0" autoLine="0" autoPict="0">
                <anchor moveWithCells="1">
                  <from>
                    <xdr:col>3</xdr:col>
                    <xdr:colOff>266700</xdr:colOff>
                    <xdr:row>28</xdr:row>
                    <xdr:rowOff>182880</xdr:rowOff>
                  </from>
                  <to>
                    <xdr:col>4</xdr:col>
                    <xdr:colOff>99060</xdr:colOff>
                    <xdr:row>30</xdr:row>
                    <xdr:rowOff>0</xdr:rowOff>
                  </to>
                </anchor>
              </controlPr>
            </control>
          </mc:Choice>
        </mc:AlternateContent>
        <mc:AlternateContent xmlns:mc="http://schemas.openxmlformats.org/markup-compatibility/2006">
          <mc:Choice Requires="x14">
            <control shapeId="10245" r:id="rId8" name="Option Button 5">
              <controlPr defaultSize="0" autoFill="0" autoLine="0" autoPict="0">
                <anchor moveWithCells="1">
                  <from>
                    <xdr:col>5</xdr:col>
                    <xdr:colOff>518160</xdr:colOff>
                    <xdr:row>28</xdr:row>
                    <xdr:rowOff>175260</xdr:rowOff>
                  </from>
                  <to>
                    <xdr:col>7</xdr:col>
                    <xdr:colOff>99060</xdr:colOff>
                    <xdr:row>30</xdr:row>
                    <xdr:rowOff>0</xdr:rowOff>
                  </to>
                </anchor>
              </controlPr>
            </control>
          </mc:Choice>
        </mc:AlternateContent>
        <mc:AlternateContent xmlns:mc="http://schemas.openxmlformats.org/markup-compatibility/2006">
          <mc:Choice Requires="x14">
            <control shapeId="10246" r:id="rId9" name="Option Button 6">
              <controlPr defaultSize="0" autoFill="0" autoLine="0" autoPict="0">
                <anchor moveWithCells="1">
                  <from>
                    <xdr:col>9</xdr:col>
                    <xdr:colOff>342900</xdr:colOff>
                    <xdr:row>28</xdr:row>
                    <xdr:rowOff>182880</xdr:rowOff>
                  </from>
                  <to>
                    <xdr:col>10</xdr:col>
                    <xdr:colOff>83820</xdr:colOff>
                    <xdr:row>30</xdr:row>
                    <xdr:rowOff>7620</xdr:rowOff>
                  </to>
                </anchor>
              </controlPr>
            </control>
          </mc:Choice>
        </mc:AlternateContent>
        <mc:AlternateContent xmlns:mc="http://schemas.openxmlformats.org/markup-compatibility/2006">
          <mc:Choice Requires="x14">
            <control shapeId="10247" r:id="rId10" name="Option Button 7">
              <controlPr defaultSize="0" autoFill="0" autoLine="0" autoPict="0">
                <anchor moveWithCells="1">
                  <from>
                    <xdr:col>2</xdr:col>
                    <xdr:colOff>38100</xdr:colOff>
                    <xdr:row>38</xdr:row>
                    <xdr:rowOff>0</xdr:rowOff>
                  </from>
                  <to>
                    <xdr:col>2</xdr:col>
                    <xdr:colOff>289560</xdr:colOff>
                    <xdr:row>39</xdr:row>
                    <xdr:rowOff>0</xdr:rowOff>
                  </to>
                </anchor>
              </controlPr>
            </control>
          </mc:Choice>
        </mc:AlternateContent>
        <mc:AlternateContent xmlns:mc="http://schemas.openxmlformats.org/markup-compatibility/2006">
          <mc:Choice Requires="x14">
            <control shapeId="10248" r:id="rId11" name="Option Button 8">
              <controlPr defaultSize="0" autoFill="0" autoLine="0" autoPict="0">
                <anchor moveWithCells="1">
                  <from>
                    <xdr:col>2</xdr:col>
                    <xdr:colOff>38100</xdr:colOff>
                    <xdr:row>35</xdr:row>
                    <xdr:rowOff>0</xdr:rowOff>
                  </from>
                  <to>
                    <xdr:col>2</xdr:col>
                    <xdr:colOff>289560</xdr:colOff>
                    <xdr:row>36</xdr:row>
                    <xdr:rowOff>0</xdr:rowOff>
                  </to>
                </anchor>
              </controlPr>
            </control>
          </mc:Choice>
        </mc:AlternateContent>
        <mc:AlternateContent xmlns:mc="http://schemas.openxmlformats.org/markup-compatibility/2006">
          <mc:Choice Requires="x14">
            <control shapeId="10249" r:id="rId12" name="Option Button 9">
              <controlPr defaultSize="0" autoFill="0" autoLine="0" autoPict="0">
                <anchor moveWithCells="1">
                  <from>
                    <xdr:col>2</xdr:col>
                    <xdr:colOff>38100</xdr:colOff>
                    <xdr:row>43</xdr:row>
                    <xdr:rowOff>60960</xdr:rowOff>
                  </from>
                  <to>
                    <xdr:col>2</xdr:col>
                    <xdr:colOff>289560</xdr:colOff>
                    <xdr:row>43</xdr:row>
                    <xdr:rowOff>312420</xdr:rowOff>
                  </to>
                </anchor>
              </controlPr>
            </control>
          </mc:Choice>
        </mc:AlternateContent>
        <mc:AlternateContent xmlns:mc="http://schemas.openxmlformats.org/markup-compatibility/2006">
          <mc:Choice Requires="x14">
            <control shapeId="10250" r:id="rId13" name="Option Button 10">
              <controlPr defaultSize="0" autoFill="0" autoLine="0" autoPict="0">
                <anchor moveWithCells="1">
                  <from>
                    <xdr:col>2</xdr:col>
                    <xdr:colOff>38100</xdr:colOff>
                    <xdr:row>42</xdr:row>
                    <xdr:rowOff>60960</xdr:rowOff>
                  </from>
                  <to>
                    <xdr:col>2</xdr:col>
                    <xdr:colOff>289560</xdr:colOff>
                    <xdr:row>42</xdr:row>
                    <xdr:rowOff>312420</xdr:rowOff>
                  </to>
                </anchor>
              </controlPr>
            </control>
          </mc:Choice>
        </mc:AlternateContent>
        <mc:AlternateContent xmlns:mc="http://schemas.openxmlformats.org/markup-compatibility/2006">
          <mc:Choice Requires="x14">
            <control shapeId="10251" r:id="rId14" name="Option Button 11">
              <controlPr defaultSize="0" autoFill="0" autoLine="0" autoPict="0">
                <anchor moveWithCells="1">
                  <from>
                    <xdr:col>2</xdr:col>
                    <xdr:colOff>76200</xdr:colOff>
                    <xdr:row>21</xdr:row>
                    <xdr:rowOff>22860</xdr:rowOff>
                  </from>
                  <to>
                    <xdr:col>3</xdr:col>
                    <xdr:colOff>0</xdr:colOff>
                    <xdr:row>21</xdr:row>
                    <xdr:rowOff>198120</xdr:rowOff>
                  </to>
                </anchor>
              </controlPr>
            </control>
          </mc:Choice>
        </mc:AlternateContent>
        <mc:AlternateContent xmlns:mc="http://schemas.openxmlformats.org/markup-compatibility/2006">
          <mc:Choice Requires="x14">
            <control shapeId="10252" r:id="rId15" name="Option Button 12">
              <controlPr defaultSize="0" autoFill="0" autoLine="0" autoPict="0">
                <anchor moveWithCells="1">
                  <from>
                    <xdr:col>2</xdr:col>
                    <xdr:colOff>76200</xdr:colOff>
                    <xdr:row>22</xdr:row>
                    <xdr:rowOff>22860</xdr:rowOff>
                  </from>
                  <to>
                    <xdr:col>3</xdr:col>
                    <xdr:colOff>0</xdr:colOff>
                    <xdr:row>22</xdr:row>
                    <xdr:rowOff>198120</xdr:rowOff>
                  </to>
                </anchor>
              </controlPr>
            </control>
          </mc:Choice>
        </mc:AlternateContent>
        <mc:AlternateContent xmlns:mc="http://schemas.openxmlformats.org/markup-compatibility/2006">
          <mc:Choice Requires="x14">
            <control shapeId="10253" r:id="rId16" name="Group Box 13">
              <controlPr defaultSize="0" print="0" autoFill="0" autoPict="0">
                <anchor moveWithCells="1">
                  <from>
                    <xdr:col>1</xdr:col>
                    <xdr:colOff>137160</xdr:colOff>
                    <xdr:row>20</xdr:row>
                    <xdr:rowOff>160020</xdr:rowOff>
                  </from>
                  <to>
                    <xdr:col>3</xdr:col>
                    <xdr:colOff>60960</xdr:colOff>
                    <xdr:row>23</xdr:row>
                    <xdr:rowOff>45720</xdr:rowOff>
                  </to>
                </anchor>
              </controlPr>
            </control>
          </mc:Choice>
        </mc:AlternateContent>
        <mc:AlternateContent xmlns:mc="http://schemas.openxmlformats.org/markup-compatibility/2006">
          <mc:Choice Requires="x14">
            <control shapeId="10254" r:id="rId17" name="Group Box 14">
              <controlPr defaultSize="0" autoFill="0" autoPict="0">
                <anchor moveWithCells="1">
                  <from>
                    <xdr:col>1</xdr:col>
                    <xdr:colOff>144780</xdr:colOff>
                    <xdr:row>34</xdr:row>
                    <xdr:rowOff>160020</xdr:rowOff>
                  </from>
                  <to>
                    <xdr:col>3</xdr:col>
                    <xdr:colOff>7620</xdr:colOff>
                    <xdr:row>40</xdr:row>
                    <xdr:rowOff>45720</xdr:rowOff>
                  </to>
                </anchor>
              </controlPr>
            </control>
          </mc:Choice>
        </mc:AlternateContent>
        <mc:AlternateContent xmlns:mc="http://schemas.openxmlformats.org/markup-compatibility/2006">
          <mc:Choice Requires="x14">
            <control shapeId="10255" r:id="rId18" name="Group Box 15">
              <controlPr defaultSize="0" autoFill="0" autoPict="0">
                <anchor moveWithCells="1">
                  <from>
                    <xdr:col>1</xdr:col>
                    <xdr:colOff>144780</xdr:colOff>
                    <xdr:row>41</xdr:row>
                    <xdr:rowOff>160020</xdr:rowOff>
                  </from>
                  <to>
                    <xdr:col>3</xdr:col>
                    <xdr:colOff>7620</xdr:colOff>
                    <xdr:row>44</xdr:row>
                    <xdr:rowOff>60960</xdr:rowOff>
                  </to>
                </anchor>
              </controlPr>
            </control>
          </mc:Choice>
        </mc:AlternateContent>
        <mc:AlternateContent xmlns:mc="http://schemas.openxmlformats.org/markup-compatibility/2006">
          <mc:Choice Requires="x14">
            <control shapeId="10256" r:id="rId19" name="Group Box 16">
              <controlPr defaultSize="0" autoFill="0" autoPict="0">
                <anchor moveWithCells="1">
                  <from>
                    <xdr:col>2</xdr:col>
                    <xdr:colOff>228600</xdr:colOff>
                    <xdr:row>28</xdr:row>
                    <xdr:rowOff>152400</xdr:rowOff>
                  </from>
                  <to>
                    <xdr:col>15</xdr:col>
                    <xdr:colOff>106680</xdr:colOff>
                    <xdr:row>30</xdr:row>
                    <xdr:rowOff>38100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4ADBB-CE41-4FDC-A65E-166ACDCC959F}">
  <dimension ref="A1:O39"/>
  <sheetViews>
    <sheetView view="pageBreakPreview" zoomScaleNormal="100" zoomScaleSheetLayoutView="100" workbookViewId="0">
      <selection activeCell="R6" sqref="R6"/>
    </sheetView>
  </sheetViews>
  <sheetFormatPr defaultColWidth="8.09765625" defaultRowHeight="10.8"/>
  <cols>
    <col min="1" max="1" width="1.5" style="235" customWidth="1"/>
    <col min="2" max="2" width="1.69921875" style="235" customWidth="1"/>
    <col min="3" max="3" width="2.59765625" style="235" customWidth="1"/>
    <col min="4" max="4" width="14.69921875" style="235" customWidth="1"/>
    <col min="5" max="5" width="2.69921875" style="235" customWidth="1"/>
    <col min="6" max="6" width="10.5" style="235" customWidth="1"/>
    <col min="7" max="7" width="2.3984375" style="235" customWidth="1"/>
    <col min="8" max="8" width="3.09765625" style="235" customWidth="1"/>
    <col min="9" max="9" width="7.09765625" style="235" customWidth="1"/>
    <col min="10" max="10" width="3" style="235" customWidth="1"/>
    <col min="11" max="11" width="13.19921875" style="235" customWidth="1"/>
    <col min="12" max="12" width="2.59765625" style="235" customWidth="1"/>
    <col min="13" max="13" width="9.19921875" style="235" customWidth="1"/>
    <col min="14" max="14" width="3.8984375" style="235" customWidth="1"/>
    <col min="15" max="15" width="1.19921875" style="235" customWidth="1"/>
    <col min="16" max="16384" width="8.09765625" style="235"/>
  </cols>
  <sheetData>
    <row r="1" spans="1:15" ht="15" customHeight="1">
      <c r="A1" s="306" t="s">
        <v>379</v>
      </c>
      <c r="B1" s="307"/>
      <c r="C1" s="243"/>
      <c r="D1" s="243"/>
      <c r="E1" s="243"/>
      <c r="F1" s="243"/>
      <c r="G1" s="243"/>
      <c r="H1" s="243"/>
      <c r="I1" s="243"/>
      <c r="J1" s="243"/>
      <c r="K1" s="243"/>
      <c r="L1" s="243"/>
      <c r="M1" s="805" t="s">
        <v>274</v>
      </c>
      <c r="N1" s="805"/>
      <c r="O1" s="243"/>
    </row>
    <row r="2" spans="1:15" ht="21.75" customHeight="1">
      <c r="A2" s="236"/>
      <c r="B2" s="289"/>
      <c r="C2" s="289" t="s">
        <v>380</v>
      </c>
      <c r="D2" s="289"/>
      <c r="E2" s="289"/>
      <c r="F2" s="289" t="s">
        <v>381</v>
      </c>
      <c r="G2" s="289"/>
      <c r="H2" s="289"/>
      <c r="I2" s="289"/>
      <c r="J2" s="289" t="s">
        <v>382</v>
      </c>
      <c r="K2" s="289"/>
      <c r="L2" s="289"/>
      <c r="M2" s="289"/>
      <c r="N2" s="289"/>
      <c r="O2" s="237"/>
    </row>
    <row r="3" spans="1:15" ht="24.45" customHeight="1">
      <c r="A3" s="238"/>
      <c r="B3" s="241"/>
      <c r="C3" s="832" t="s">
        <v>378</v>
      </c>
      <c r="D3" s="834"/>
      <c r="E3" s="760"/>
      <c r="F3" s="761"/>
      <c r="G3" s="761"/>
      <c r="H3" s="761"/>
      <c r="I3" s="761"/>
      <c r="J3" s="761"/>
      <c r="K3" s="761"/>
      <c r="L3" s="761"/>
      <c r="M3" s="761"/>
      <c r="N3" s="762"/>
      <c r="O3" s="241"/>
    </row>
    <row r="4" spans="1:15" ht="11.4" customHeight="1">
      <c r="A4" s="238"/>
      <c r="E4" s="240"/>
      <c r="F4" s="240"/>
      <c r="G4" s="240"/>
      <c r="H4" s="240"/>
      <c r="I4" s="240"/>
      <c r="J4" s="240"/>
      <c r="K4" s="240"/>
      <c r="L4" s="240"/>
      <c r="M4" s="240"/>
      <c r="O4" s="241"/>
    </row>
    <row r="5" spans="1:15" ht="20.399999999999999" customHeight="1">
      <c r="A5" s="238"/>
      <c r="C5" s="235" t="s">
        <v>383</v>
      </c>
      <c r="F5" s="235" t="s">
        <v>384</v>
      </c>
      <c r="J5" s="235" t="s">
        <v>385</v>
      </c>
      <c r="O5" s="241"/>
    </row>
    <row r="6" spans="1:15" ht="38.4" customHeight="1">
      <c r="A6" s="238"/>
      <c r="C6" s="836" t="s">
        <v>386</v>
      </c>
      <c r="D6" s="837"/>
      <c r="E6" s="837"/>
      <c r="F6" s="837"/>
      <c r="G6" s="837"/>
      <c r="H6" s="837"/>
      <c r="I6" s="760"/>
      <c r="J6" s="761"/>
      <c r="K6" s="761"/>
      <c r="L6" s="761"/>
      <c r="M6" s="761"/>
      <c r="N6" s="762"/>
      <c r="O6" s="241"/>
    </row>
    <row r="7" spans="1:15" ht="15" customHeight="1">
      <c r="A7" s="238"/>
      <c r="C7" s="239"/>
      <c r="D7" s="239"/>
      <c r="E7" s="239"/>
      <c r="F7" s="239"/>
      <c r="G7" s="239"/>
      <c r="H7" s="239"/>
      <c r="I7" s="297"/>
      <c r="J7" s="297"/>
      <c r="K7" s="297"/>
      <c r="L7" s="297"/>
      <c r="M7" s="297"/>
      <c r="N7" s="297"/>
      <c r="O7" s="241"/>
    </row>
    <row r="8" spans="1:15" ht="15" customHeight="1">
      <c r="A8" s="238"/>
      <c r="C8" s="239"/>
      <c r="D8" s="239"/>
      <c r="E8" s="239"/>
      <c r="F8" s="239"/>
      <c r="G8" s="239"/>
      <c r="H8" s="239"/>
      <c r="I8" s="297"/>
      <c r="J8" s="297"/>
      <c r="K8" s="297"/>
      <c r="L8" s="297"/>
      <c r="M8" s="297"/>
      <c r="N8" s="297"/>
      <c r="O8" s="241"/>
    </row>
    <row r="9" spans="1:15" ht="17.100000000000001" customHeight="1">
      <c r="A9" s="308" t="s">
        <v>387</v>
      </c>
      <c r="O9" s="241"/>
    </row>
    <row r="10" spans="1:15" ht="7.95" customHeight="1">
      <c r="A10" s="308"/>
      <c r="O10" s="241"/>
    </row>
    <row r="11" spans="1:15" ht="15" customHeight="1">
      <c r="A11" s="238"/>
      <c r="B11" s="235" t="s">
        <v>388</v>
      </c>
      <c r="C11" s="243"/>
      <c r="D11" s="243"/>
      <c r="E11" s="243"/>
      <c r="O11" s="241"/>
    </row>
    <row r="12" spans="1:15" ht="15" customHeight="1">
      <c r="A12" s="238"/>
      <c r="C12" s="236"/>
      <c r="D12" s="289" t="s">
        <v>389</v>
      </c>
      <c r="E12" s="289"/>
      <c r="F12" s="289"/>
      <c r="G12" s="289"/>
      <c r="H12" s="289"/>
      <c r="I12" s="289"/>
      <c r="J12" s="289"/>
      <c r="K12" s="289"/>
      <c r="L12" s="289"/>
      <c r="M12" s="289"/>
      <c r="N12" s="237"/>
      <c r="O12" s="241"/>
    </row>
    <row r="13" spans="1:15" ht="15" customHeight="1">
      <c r="A13" s="238"/>
      <c r="C13" s="238"/>
      <c r="D13" s="235" t="s">
        <v>390</v>
      </c>
      <c r="N13" s="241"/>
      <c r="O13" s="241"/>
    </row>
    <row r="14" spans="1:15" ht="15" customHeight="1">
      <c r="A14" s="238"/>
      <c r="C14" s="282"/>
      <c r="D14" s="243" t="s">
        <v>391</v>
      </c>
      <c r="E14" s="243"/>
      <c r="F14" s="243"/>
      <c r="G14" s="243"/>
      <c r="H14" s="243"/>
      <c r="I14" s="243"/>
      <c r="J14" s="243"/>
      <c r="K14" s="243"/>
      <c r="L14" s="243"/>
      <c r="M14" s="243"/>
      <c r="N14" s="300"/>
      <c r="O14" s="241"/>
    </row>
    <row r="15" spans="1:15" ht="7.95" customHeight="1">
      <c r="A15" s="238"/>
      <c r="O15" s="241"/>
    </row>
    <row r="16" spans="1:15" ht="15" customHeight="1">
      <c r="A16" s="238"/>
      <c r="B16" s="235" t="s">
        <v>392</v>
      </c>
      <c r="O16" s="241"/>
    </row>
    <row r="17" spans="1:15" ht="15" customHeight="1">
      <c r="A17" s="238"/>
      <c r="C17" s="236"/>
      <c r="D17" s="289" t="s">
        <v>393</v>
      </c>
      <c r="E17" s="289"/>
      <c r="F17" s="289" t="s">
        <v>394</v>
      </c>
      <c r="G17" s="289"/>
      <c r="H17" s="289"/>
      <c r="I17" s="289"/>
      <c r="J17" s="289"/>
      <c r="K17" s="289" t="s">
        <v>395</v>
      </c>
      <c r="L17" s="289"/>
      <c r="M17" s="289"/>
      <c r="N17" s="237"/>
      <c r="O17" s="241"/>
    </row>
    <row r="18" spans="1:15" ht="15" customHeight="1">
      <c r="A18" s="238"/>
      <c r="C18" s="238"/>
      <c r="D18" s="235" t="s">
        <v>396</v>
      </c>
      <c r="N18" s="241"/>
      <c r="O18" s="241"/>
    </row>
    <row r="19" spans="1:15" ht="15" customHeight="1">
      <c r="A19" s="238"/>
      <c r="C19" s="238"/>
      <c r="D19" s="235" t="s">
        <v>397</v>
      </c>
      <c r="N19" s="241"/>
      <c r="O19" s="241"/>
    </row>
    <row r="20" spans="1:15" ht="15" customHeight="1">
      <c r="A20" s="238"/>
      <c r="C20" s="282"/>
      <c r="D20" s="243"/>
      <c r="E20" s="243"/>
      <c r="F20" s="243"/>
      <c r="G20" s="243"/>
      <c r="H20" s="243"/>
      <c r="I20" s="243"/>
      <c r="J20" s="243"/>
      <c r="K20" s="243"/>
      <c r="L20" s="243"/>
      <c r="M20" s="243"/>
      <c r="N20" s="300"/>
      <c r="O20" s="241"/>
    </row>
    <row r="21" spans="1:15" ht="7.95" customHeight="1">
      <c r="A21" s="238"/>
      <c r="O21" s="241"/>
    </row>
    <row r="22" spans="1:15" ht="15" customHeight="1">
      <c r="A22" s="238"/>
      <c r="B22" s="235" t="s">
        <v>398</v>
      </c>
      <c r="O22" s="241"/>
    </row>
    <row r="23" spans="1:15" ht="15" customHeight="1">
      <c r="A23" s="238"/>
      <c r="C23" s="236"/>
      <c r="D23" s="289" t="s">
        <v>399</v>
      </c>
      <c r="E23" s="289"/>
      <c r="F23" s="289"/>
      <c r="G23" s="289"/>
      <c r="H23" s="289" t="s">
        <v>400</v>
      </c>
      <c r="I23" s="289"/>
      <c r="J23" s="289"/>
      <c r="K23" s="289" t="s">
        <v>401</v>
      </c>
      <c r="L23" s="289"/>
      <c r="M23" s="289"/>
      <c r="N23" s="237"/>
      <c r="O23" s="241"/>
    </row>
    <row r="24" spans="1:15" ht="15" customHeight="1">
      <c r="A24" s="238"/>
      <c r="C24" s="282"/>
      <c r="D24" s="243" t="s">
        <v>402</v>
      </c>
      <c r="E24" s="243"/>
      <c r="F24" s="243"/>
      <c r="G24" s="243"/>
      <c r="H24" s="243"/>
      <c r="I24" s="243"/>
      <c r="J24" s="243"/>
      <c r="K24" s="243"/>
      <c r="L24" s="243"/>
      <c r="M24" s="243"/>
      <c r="N24" s="300"/>
      <c r="O24" s="241"/>
    </row>
    <row r="25" spans="1:15" ht="7.95" customHeight="1">
      <c r="A25" s="238"/>
      <c r="O25" s="241"/>
    </row>
    <row r="26" spans="1:15" ht="34.950000000000003" customHeight="1">
      <c r="A26" s="238"/>
      <c r="C26" s="832" t="s">
        <v>403</v>
      </c>
      <c r="D26" s="833"/>
      <c r="E26" s="833"/>
      <c r="F26" s="834"/>
      <c r="G26" s="824"/>
      <c r="H26" s="824"/>
      <c r="I26" s="824"/>
      <c r="J26" s="824"/>
      <c r="K26" s="824"/>
      <c r="L26" s="824"/>
      <c r="M26" s="824"/>
      <c r="N26" s="825"/>
      <c r="O26" s="255"/>
    </row>
    <row r="27" spans="1:15" ht="7.95" customHeight="1">
      <c r="A27" s="238"/>
      <c r="O27" s="241"/>
    </row>
    <row r="28" spans="1:15" ht="12">
      <c r="A28" s="308" t="s">
        <v>404</v>
      </c>
      <c r="O28" s="241"/>
    </row>
    <row r="29" spans="1:15" ht="23.4" customHeight="1">
      <c r="A29" s="238"/>
      <c r="B29" s="309"/>
      <c r="C29" s="310"/>
      <c r="D29" s="310"/>
      <c r="E29" s="310"/>
      <c r="F29" s="310"/>
      <c r="G29" s="310"/>
      <c r="H29" s="310"/>
      <c r="I29" s="310"/>
      <c r="J29" s="310"/>
      <c r="K29" s="310"/>
      <c r="L29" s="310"/>
      <c r="M29" s="310"/>
      <c r="N29" s="311"/>
      <c r="O29" s="312"/>
    </row>
    <row r="30" spans="1:15" ht="23.4" customHeight="1">
      <c r="A30" s="238"/>
      <c r="B30" s="313"/>
      <c r="C30" s="314"/>
      <c r="D30" s="314"/>
      <c r="E30" s="314"/>
      <c r="F30" s="314"/>
      <c r="G30" s="314"/>
      <c r="H30" s="314"/>
      <c r="I30" s="314"/>
      <c r="J30" s="314"/>
      <c r="K30" s="314"/>
      <c r="L30" s="314"/>
      <c r="M30" s="314"/>
      <c r="N30" s="315"/>
      <c r="O30" s="312"/>
    </row>
    <row r="31" spans="1:15" ht="7.95" customHeight="1">
      <c r="A31" s="238"/>
      <c r="O31" s="241"/>
    </row>
    <row r="32" spans="1:15" ht="12">
      <c r="A32" s="308"/>
      <c r="O32" s="241"/>
    </row>
    <row r="33" spans="1:15" ht="23.4" customHeight="1">
      <c r="A33" s="238"/>
      <c r="B33" s="316"/>
      <c r="C33" s="316"/>
      <c r="D33" s="316"/>
      <c r="E33" s="316"/>
      <c r="F33" s="316"/>
      <c r="G33" s="316"/>
      <c r="H33" s="316"/>
      <c r="I33" s="316"/>
      <c r="J33" s="316"/>
      <c r="K33" s="316"/>
      <c r="L33" s="316"/>
      <c r="M33" s="316"/>
      <c r="N33" s="316"/>
      <c r="O33" s="312"/>
    </row>
    <row r="34" spans="1:15" ht="23.4" customHeight="1">
      <c r="A34" s="238"/>
      <c r="B34" s="316"/>
      <c r="C34" s="316"/>
      <c r="D34" s="316"/>
      <c r="E34" s="316"/>
      <c r="F34" s="316"/>
      <c r="G34" s="316"/>
      <c r="H34" s="316"/>
      <c r="I34" s="316"/>
      <c r="J34" s="316"/>
      <c r="K34" s="316"/>
      <c r="L34" s="316"/>
      <c r="M34" s="316"/>
      <c r="N34" s="316"/>
      <c r="O34" s="312"/>
    </row>
    <row r="35" spans="1:15" ht="17.399999999999999" customHeight="1">
      <c r="A35" s="238"/>
      <c r="B35" s="316"/>
      <c r="C35" s="316"/>
      <c r="D35" s="316"/>
      <c r="E35" s="316"/>
      <c r="F35" s="316"/>
      <c r="G35" s="316"/>
      <c r="H35" s="316"/>
      <c r="I35" s="316"/>
      <c r="J35" s="316"/>
      <c r="K35" s="316"/>
      <c r="L35" s="316"/>
      <c r="M35" s="316"/>
      <c r="N35" s="316"/>
      <c r="O35" s="312"/>
    </row>
    <row r="36" spans="1:15" ht="17.399999999999999" customHeight="1">
      <c r="A36" s="282"/>
      <c r="B36" s="243"/>
      <c r="C36" s="243"/>
      <c r="D36" s="243"/>
      <c r="E36" s="243"/>
      <c r="F36" s="243"/>
      <c r="G36" s="243"/>
      <c r="H36" s="243"/>
      <c r="I36" s="243"/>
      <c r="J36" s="243"/>
      <c r="K36" s="243"/>
      <c r="L36" s="243"/>
      <c r="M36" s="243"/>
      <c r="N36" s="243"/>
      <c r="O36" s="300"/>
    </row>
    <row r="37" spans="1:15" ht="12.6" customHeight="1">
      <c r="L37" s="750"/>
      <c r="M37" s="750"/>
      <c r="N37" s="750"/>
      <c r="O37" s="750"/>
    </row>
    <row r="38" spans="1:15" ht="12.6" customHeight="1"/>
    <row r="39" spans="1:15" ht="12.6" customHeight="1">
      <c r="A39" s="235" t="s">
        <v>405</v>
      </c>
      <c r="C39" s="317" t="s">
        <v>406</v>
      </c>
    </row>
  </sheetData>
  <mergeCells count="8">
    <mergeCell ref="L37:O37"/>
    <mergeCell ref="M1:N1"/>
    <mergeCell ref="C3:D3"/>
    <mergeCell ref="E3:N3"/>
    <mergeCell ref="C6:H6"/>
    <mergeCell ref="I6:N6"/>
    <mergeCell ref="C26:F26"/>
    <mergeCell ref="G26:N26"/>
  </mergeCells>
  <phoneticPr fontId="2"/>
  <pageMargins left="0.70866141732283472" right="0.70866141732283472" top="0.74803149606299213" bottom="0.74803149606299213" header="0.31496062992125984" footer="0.31496062992125984"/>
  <pageSetup paperSize="9" orientation="portrait" r:id="rId1"/>
  <headerFooter>
    <oddFooter>&amp;L&amp;9エネルギーの面的利用導入・受入検討書2025年度版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Option Button 1">
              <controlPr defaultSize="0" autoFill="0" autoLine="0" autoPict="0">
                <anchor moveWithCells="1">
                  <from>
                    <xdr:col>3</xdr:col>
                    <xdr:colOff>1226820</xdr:colOff>
                    <xdr:row>1</xdr:row>
                    <xdr:rowOff>30480</xdr:rowOff>
                  </from>
                  <to>
                    <xdr:col>5</xdr:col>
                    <xdr:colOff>60960</xdr:colOff>
                    <xdr:row>1</xdr:row>
                    <xdr:rowOff>266700</xdr:rowOff>
                  </to>
                </anchor>
              </controlPr>
            </control>
          </mc:Choice>
        </mc:AlternateContent>
        <mc:AlternateContent xmlns:mc="http://schemas.openxmlformats.org/markup-compatibility/2006">
          <mc:Choice Requires="x14">
            <control shapeId="11266" r:id="rId5" name="Option Button 2">
              <controlPr defaultSize="0" autoFill="0" autoLine="0" autoPict="0">
                <anchor moveWithCells="1">
                  <from>
                    <xdr:col>8</xdr:col>
                    <xdr:colOff>7620</xdr:colOff>
                    <xdr:row>1</xdr:row>
                    <xdr:rowOff>30480</xdr:rowOff>
                  </from>
                  <to>
                    <xdr:col>8</xdr:col>
                    <xdr:colOff>342900</xdr:colOff>
                    <xdr:row>1</xdr:row>
                    <xdr:rowOff>266700</xdr:rowOff>
                  </to>
                </anchor>
              </controlPr>
            </control>
          </mc:Choice>
        </mc:AlternateContent>
        <mc:AlternateContent xmlns:mc="http://schemas.openxmlformats.org/markup-compatibility/2006">
          <mc:Choice Requires="x14">
            <control shapeId="11267" r:id="rId6" name="Option Button 3">
              <controlPr defaultSize="0" autoFill="0" autoLine="0" autoPict="0">
                <anchor moveWithCells="1">
                  <from>
                    <xdr:col>3</xdr:col>
                    <xdr:colOff>1226820</xdr:colOff>
                    <xdr:row>4</xdr:row>
                    <xdr:rowOff>22860</xdr:rowOff>
                  </from>
                  <to>
                    <xdr:col>5</xdr:col>
                    <xdr:colOff>60960</xdr:colOff>
                    <xdr:row>4</xdr:row>
                    <xdr:rowOff>251460</xdr:rowOff>
                  </to>
                </anchor>
              </controlPr>
            </control>
          </mc:Choice>
        </mc:AlternateContent>
        <mc:AlternateContent xmlns:mc="http://schemas.openxmlformats.org/markup-compatibility/2006">
          <mc:Choice Requires="x14">
            <control shapeId="11268" r:id="rId7" name="Option Button 4">
              <controlPr defaultSize="0" autoFill="0" autoLine="0" autoPict="0">
                <anchor moveWithCells="1">
                  <from>
                    <xdr:col>8</xdr:col>
                    <xdr:colOff>22860</xdr:colOff>
                    <xdr:row>4</xdr:row>
                    <xdr:rowOff>22860</xdr:rowOff>
                  </from>
                  <to>
                    <xdr:col>8</xdr:col>
                    <xdr:colOff>365760</xdr:colOff>
                    <xdr:row>4</xdr:row>
                    <xdr:rowOff>251460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2</xdr:col>
                    <xdr:colOff>22860</xdr:colOff>
                    <xdr:row>11</xdr:row>
                    <xdr:rowOff>0</xdr:rowOff>
                  </from>
                  <to>
                    <xdr:col>3</xdr:col>
                    <xdr:colOff>99060</xdr:colOff>
                    <xdr:row>12</xdr:row>
                    <xdr:rowOff>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2</xdr:col>
                    <xdr:colOff>22860</xdr:colOff>
                    <xdr:row>11</xdr:row>
                    <xdr:rowOff>175260</xdr:rowOff>
                  </from>
                  <to>
                    <xdr:col>3</xdr:col>
                    <xdr:colOff>99060</xdr:colOff>
                    <xdr:row>13</xdr:row>
                    <xdr:rowOff>7620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2</xdr:col>
                    <xdr:colOff>22860</xdr:colOff>
                    <xdr:row>12</xdr:row>
                    <xdr:rowOff>160020</xdr:rowOff>
                  </from>
                  <to>
                    <xdr:col>3</xdr:col>
                    <xdr:colOff>99060</xdr:colOff>
                    <xdr:row>14</xdr:row>
                    <xdr:rowOff>45720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2</xdr:col>
                    <xdr:colOff>22860</xdr:colOff>
                    <xdr:row>16</xdr:row>
                    <xdr:rowOff>22860</xdr:rowOff>
                  </from>
                  <to>
                    <xdr:col>3</xdr:col>
                    <xdr:colOff>99060</xdr:colOff>
                    <xdr:row>16</xdr:row>
                    <xdr:rowOff>182880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2</xdr:col>
                    <xdr:colOff>22860</xdr:colOff>
                    <xdr:row>17</xdr:row>
                    <xdr:rowOff>30480</xdr:rowOff>
                  </from>
                  <to>
                    <xdr:col>3</xdr:col>
                    <xdr:colOff>99060</xdr:colOff>
                    <xdr:row>18</xdr:row>
                    <xdr:rowOff>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2</xdr:col>
                    <xdr:colOff>22860</xdr:colOff>
                    <xdr:row>18</xdr:row>
                    <xdr:rowOff>22860</xdr:rowOff>
                  </from>
                  <to>
                    <xdr:col>3</xdr:col>
                    <xdr:colOff>99060</xdr:colOff>
                    <xdr:row>19</xdr:row>
                    <xdr:rowOff>114300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4</xdr:col>
                    <xdr:colOff>30480</xdr:colOff>
                    <xdr:row>16</xdr:row>
                    <xdr:rowOff>22860</xdr:rowOff>
                  </from>
                  <to>
                    <xdr:col>5</xdr:col>
                    <xdr:colOff>99060</xdr:colOff>
                    <xdr:row>16</xdr:row>
                    <xdr:rowOff>182880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9</xdr:col>
                    <xdr:colOff>22860</xdr:colOff>
                    <xdr:row>16</xdr:row>
                    <xdr:rowOff>22860</xdr:rowOff>
                  </from>
                  <to>
                    <xdr:col>10</xdr:col>
                    <xdr:colOff>60960</xdr:colOff>
                    <xdr:row>17</xdr:row>
                    <xdr:rowOff>7620</xdr:rowOff>
                  </to>
                </anchor>
              </controlPr>
            </control>
          </mc:Choice>
        </mc:AlternateContent>
        <mc:AlternateContent xmlns:mc="http://schemas.openxmlformats.org/markup-compatibility/2006">
          <mc:Choice Requires="x14">
            <control shapeId="11277" r:id="rId16" name="Option Button 13">
              <controlPr defaultSize="0" autoFill="0" autoLine="0" autoPict="0">
                <anchor moveWithCells="1">
                  <from>
                    <xdr:col>2</xdr:col>
                    <xdr:colOff>38100</xdr:colOff>
                    <xdr:row>22</xdr:row>
                    <xdr:rowOff>7620</xdr:rowOff>
                  </from>
                  <to>
                    <xdr:col>3</xdr:col>
                    <xdr:colOff>152400</xdr:colOff>
                    <xdr:row>23</xdr:row>
                    <xdr:rowOff>0</xdr:rowOff>
                  </to>
                </anchor>
              </controlPr>
            </control>
          </mc:Choice>
        </mc:AlternateContent>
        <mc:AlternateContent xmlns:mc="http://schemas.openxmlformats.org/markup-compatibility/2006">
          <mc:Choice Requires="x14">
            <control shapeId="11278" r:id="rId17" name="Option Button 14">
              <controlPr defaultSize="0" autoFill="0" autoLine="0" autoPict="0">
                <anchor moveWithCells="1">
                  <from>
                    <xdr:col>2</xdr:col>
                    <xdr:colOff>38100</xdr:colOff>
                    <xdr:row>22</xdr:row>
                    <xdr:rowOff>144780</xdr:rowOff>
                  </from>
                  <to>
                    <xdr:col>3</xdr:col>
                    <xdr:colOff>152400</xdr:colOff>
                    <xdr:row>24</xdr:row>
                    <xdr:rowOff>38100</xdr:rowOff>
                  </to>
                </anchor>
              </controlPr>
            </control>
          </mc:Choice>
        </mc:AlternateContent>
        <mc:AlternateContent xmlns:mc="http://schemas.openxmlformats.org/markup-compatibility/2006">
          <mc:Choice Requires="x14">
            <control shapeId="11279" r:id="rId18" name="Option Button 15">
              <controlPr defaultSize="0" autoFill="0" autoLine="0" autoPict="0">
                <anchor moveWithCells="1">
                  <from>
                    <xdr:col>6</xdr:col>
                    <xdr:colOff>22860</xdr:colOff>
                    <xdr:row>22</xdr:row>
                    <xdr:rowOff>7620</xdr:rowOff>
                  </from>
                  <to>
                    <xdr:col>7</xdr:col>
                    <xdr:colOff>152400</xdr:colOff>
                    <xdr:row>23</xdr:row>
                    <xdr:rowOff>0</xdr:rowOff>
                  </to>
                </anchor>
              </controlPr>
            </control>
          </mc:Choice>
        </mc:AlternateContent>
        <mc:AlternateContent xmlns:mc="http://schemas.openxmlformats.org/markup-compatibility/2006">
          <mc:Choice Requires="x14">
            <control shapeId="11280" r:id="rId19" name="Option Button 16">
              <controlPr defaultSize="0" autoFill="0" autoLine="0" autoPict="0">
                <anchor moveWithCells="1">
                  <from>
                    <xdr:col>9</xdr:col>
                    <xdr:colOff>38100</xdr:colOff>
                    <xdr:row>22</xdr:row>
                    <xdr:rowOff>7620</xdr:rowOff>
                  </from>
                  <to>
                    <xdr:col>10</xdr:col>
                    <xdr:colOff>137160</xdr:colOff>
                    <xdr:row>23</xdr:row>
                    <xdr:rowOff>0</xdr:rowOff>
                  </to>
                </anchor>
              </controlPr>
            </control>
          </mc:Choice>
        </mc:AlternateContent>
        <mc:AlternateContent xmlns:mc="http://schemas.openxmlformats.org/markup-compatibility/2006">
          <mc:Choice Requires="x14">
            <control shapeId="11281" r:id="rId20" name="Group Box 17">
              <controlPr defaultSize="0" autoFill="0" autoPict="0">
                <anchor moveWithCells="1">
                  <from>
                    <xdr:col>1</xdr:col>
                    <xdr:colOff>60960</xdr:colOff>
                    <xdr:row>8</xdr:row>
                    <xdr:rowOff>0</xdr:rowOff>
                  </from>
                  <to>
                    <xdr:col>10</xdr:col>
                    <xdr:colOff>480060</xdr:colOff>
                    <xdr:row>9</xdr:row>
                    <xdr:rowOff>76200</xdr:rowOff>
                  </to>
                </anchor>
              </controlPr>
            </control>
          </mc:Choice>
        </mc:AlternateContent>
        <mc:AlternateContent xmlns:mc="http://schemas.openxmlformats.org/markup-compatibility/2006">
          <mc:Choice Requires="x14">
            <control shapeId="11282" r:id="rId21" name="Group Box 18">
              <controlPr defaultSize="0" autoFill="0" autoPict="0">
                <anchor moveWithCells="1">
                  <from>
                    <xdr:col>1</xdr:col>
                    <xdr:colOff>137160</xdr:colOff>
                    <xdr:row>21</xdr:row>
                    <xdr:rowOff>144780</xdr:rowOff>
                  </from>
                  <to>
                    <xdr:col>3</xdr:col>
                    <xdr:colOff>144780</xdr:colOff>
                    <xdr:row>24</xdr:row>
                    <xdr:rowOff>38100</xdr:rowOff>
                  </to>
                </anchor>
              </controlPr>
            </control>
          </mc:Choice>
        </mc:AlternateContent>
        <mc:AlternateContent xmlns:mc="http://schemas.openxmlformats.org/markup-compatibility/2006">
          <mc:Choice Requires="x14">
            <control shapeId="11283" r:id="rId22" name="Group Box 19">
              <controlPr defaultSize="0" autoFill="0" autoPict="0">
                <anchor moveWithCells="1">
                  <from>
                    <xdr:col>5</xdr:col>
                    <xdr:colOff>746760</xdr:colOff>
                    <xdr:row>21</xdr:row>
                    <xdr:rowOff>144780</xdr:rowOff>
                  </from>
                  <to>
                    <xdr:col>10</xdr:col>
                    <xdr:colOff>830580</xdr:colOff>
                    <xdr:row>23</xdr:row>
                    <xdr:rowOff>45720</xdr:rowOff>
                  </to>
                </anchor>
              </controlPr>
            </control>
          </mc:Choice>
        </mc:AlternateContent>
        <mc:AlternateContent xmlns:mc="http://schemas.openxmlformats.org/markup-compatibility/2006">
          <mc:Choice Requires="x14">
            <control shapeId="11284" r:id="rId23" name="Group Box 20">
              <controlPr defaultSize="0" autoFill="0" autoPict="0">
                <anchor moveWithCells="1">
                  <from>
                    <xdr:col>3</xdr:col>
                    <xdr:colOff>1097280</xdr:colOff>
                    <xdr:row>0</xdr:row>
                    <xdr:rowOff>182880</xdr:rowOff>
                  </from>
                  <to>
                    <xdr:col>10</xdr:col>
                    <xdr:colOff>175260</xdr:colOff>
                    <xdr:row>2</xdr:row>
                    <xdr:rowOff>0</xdr:rowOff>
                  </to>
                </anchor>
              </controlPr>
            </control>
          </mc:Choice>
        </mc:AlternateContent>
        <mc:AlternateContent xmlns:mc="http://schemas.openxmlformats.org/markup-compatibility/2006">
          <mc:Choice Requires="x14">
            <control shapeId="11285" r:id="rId24" name="Group Box 21">
              <controlPr defaultSize="0" autoFill="0" autoPict="0">
                <anchor moveWithCells="1">
                  <from>
                    <xdr:col>3</xdr:col>
                    <xdr:colOff>1112520</xdr:colOff>
                    <xdr:row>3</xdr:row>
                    <xdr:rowOff>121920</xdr:rowOff>
                  </from>
                  <to>
                    <xdr:col>12</xdr:col>
                    <xdr:colOff>0</xdr:colOff>
                    <xdr:row>5</xdr:row>
                    <xdr:rowOff>7620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1E908-9122-4D96-8832-BBE32EB24B18}">
  <dimension ref="A1:T71"/>
  <sheetViews>
    <sheetView view="pageBreakPreview" zoomScaleNormal="100" zoomScaleSheetLayoutView="100" workbookViewId="0">
      <selection activeCell="U53" sqref="U53"/>
    </sheetView>
  </sheetViews>
  <sheetFormatPr defaultColWidth="8.09765625" defaultRowHeight="10.8"/>
  <cols>
    <col min="1" max="1" width="1.69921875" style="235" customWidth="1"/>
    <col min="2" max="2" width="2.19921875" style="235" customWidth="1"/>
    <col min="3" max="3" width="2.3984375" style="235" customWidth="1"/>
    <col min="4" max="4" width="7.59765625" style="235" customWidth="1"/>
    <col min="5" max="5" width="4.3984375" style="235" customWidth="1"/>
    <col min="6" max="6" width="6.8984375" style="235" customWidth="1"/>
    <col min="7" max="7" width="2.3984375" style="235" customWidth="1"/>
    <col min="8" max="8" width="7.09765625" style="235" customWidth="1"/>
    <col min="9" max="9" width="2.3984375" style="235" customWidth="1"/>
    <col min="10" max="10" width="7.09765625" style="235" customWidth="1"/>
    <col min="11" max="11" width="2.19921875" style="235" customWidth="1"/>
    <col min="12" max="12" width="7.09765625" style="235" customWidth="1"/>
    <col min="13" max="13" width="2.3984375" style="235" customWidth="1"/>
    <col min="14" max="14" width="8.09765625" style="235" customWidth="1"/>
    <col min="15" max="15" width="2.3984375" style="235" customWidth="1"/>
    <col min="16" max="16" width="7.09765625" style="235" customWidth="1"/>
    <col min="17" max="17" width="2.3984375" style="235" customWidth="1"/>
    <col min="18" max="18" width="7.09765625" style="235" customWidth="1"/>
    <col min="19" max="19" width="2.3984375" style="235" customWidth="1"/>
    <col min="20" max="20" width="1" style="235" customWidth="1"/>
    <col min="21" max="16384" width="8.09765625" style="235"/>
  </cols>
  <sheetData>
    <row r="1" spans="1:20" ht="15" customHeight="1">
      <c r="A1" s="233" t="s">
        <v>273</v>
      </c>
      <c r="B1" s="234"/>
      <c r="R1" s="805" t="s">
        <v>274</v>
      </c>
      <c r="S1" s="805"/>
    </row>
    <row r="2" spans="1:20" ht="21" customHeight="1">
      <c r="A2" s="236"/>
      <c r="B2" s="806" t="s">
        <v>275</v>
      </c>
      <c r="C2" s="806"/>
      <c r="D2" s="806"/>
      <c r="E2" s="806"/>
      <c r="F2" s="806"/>
      <c r="G2" s="806"/>
      <c r="H2" s="806"/>
      <c r="I2" s="806"/>
      <c r="J2" s="806"/>
      <c r="K2" s="806"/>
      <c r="L2" s="806"/>
      <c r="M2" s="806"/>
      <c r="N2" s="806"/>
      <c r="O2" s="806"/>
      <c r="P2" s="806"/>
      <c r="Q2" s="806"/>
      <c r="R2" s="806"/>
      <c r="S2" s="806"/>
      <c r="T2" s="237"/>
    </row>
    <row r="3" spans="1:20" ht="18.75" customHeight="1">
      <c r="A3" s="238"/>
      <c r="B3" s="804" t="s">
        <v>276</v>
      </c>
      <c r="C3" s="804"/>
      <c r="D3" s="804"/>
      <c r="E3" s="804"/>
      <c r="F3" s="804"/>
      <c r="G3" s="804"/>
      <c r="H3" s="804"/>
      <c r="N3" s="807"/>
      <c r="O3" s="807"/>
      <c r="P3" s="807"/>
      <c r="Q3" s="808"/>
      <c r="R3" s="808"/>
      <c r="S3" s="808"/>
      <c r="T3" s="241"/>
    </row>
    <row r="4" spans="1:20" ht="3.75" customHeight="1">
      <c r="A4" s="238"/>
      <c r="B4" s="242"/>
      <c r="C4" s="242"/>
      <c r="D4" s="242"/>
      <c r="E4" s="242"/>
      <c r="F4" s="242"/>
      <c r="G4" s="242"/>
      <c r="H4" s="242"/>
      <c r="N4" s="243"/>
      <c r="O4" s="243"/>
      <c r="P4" s="243"/>
      <c r="Q4" s="243"/>
      <c r="R4" s="243"/>
      <c r="S4" s="243"/>
      <c r="T4" s="241"/>
    </row>
    <row r="5" spans="1:20" ht="27" customHeight="1">
      <c r="A5" s="238"/>
      <c r="B5" s="809" t="s">
        <v>277</v>
      </c>
      <c r="C5" s="809"/>
      <c r="D5" s="810" t="s">
        <v>278</v>
      </c>
      <c r="E5" s="878"/>
      <c r="F5" s="879"/>
      <c r="G5" s="880" t="s">
        <v>407</v>
      </c>
      <c r="H5" s="857"/>
      <c r="I5" s="857"/>
      <c r="J5" s="857"/>
      <c r="K5" s="857"/>
      <c r="L5" s="857"/>
      <c r="M5" s="857"/>
      <c r="N5" s="857"/>
      <c r="O5" s="857"/>
      <c r="P5" s="857"/>
      <c r="Q5" s="857"/>
      <c r="R5" s="857"/>
      <c r="S5" s="858"/>
      <c r="T5" s="241"/>
    </row>
    <row r="6" spans="1:20" ht="27" customHeight="1">
      <c r="A6" s="238"/>
      <c r="B6" s="809"/>
      <c r="C6" s="809"/>
      <c r="D6" s="810" t="s">
        <v>279</v>
      </c>
      <c r="E6" s="878"/>
      <c r="F6" s="879"/>
      <c r="G6" s="856" t="s">
        <v>408</v>
      </c>
      <c r="H6" s="857"/>
      <c r="I6" s="857"/>
      <c r="J6" s="857"/>
      <c r="K6" s="857"/>
      <c r="L6" s="857"/>
      <c r="M6" s="857"/>
      <c r="N6" s="857"/>
      <c r="O6" s="857"/>
      <c r="P6" s="857"/>
      <c r="Q6" s="857"/>
      <c r="R6" s="857"/>
      <c r="S6" s="858"/>
      <c r="T6" s="241"/>
    </row>
    <row r="7" spans="1:20" ht="7.95" customHeight="1">
      <c r="A7" s="238"/>
      <c r="B7" s="244"/>
      <c r="C7" s="244"/>
      <c r="D7" s="244"/>
      <c r="E7" s="244"/>
      <c r="F7" s="245"/>
      <c r="T7" s="241"/>
    </row>
    <row r="8" spans="1:20" ht="13.5" customHeight="1">
      <c r="A8" s="238"/>
      <c r="B8" s="804" t="s">
        <v>280</v>
      </c>
      <c r="C8" s="804"/>
      <c r="D8" s="804"/>
      <c r="E8" s="804"/>
      <c r="F8" s="804"/>
      <c r="G8" s="804"/>
      <c r="H8" s="804"/>
      <c r="I8" s="804"/>
      <c r="J8" s="804"/>
      <c r="K8" s="804"/>
      <c r="L8" s="804"/>
      <c r="T8" s="241"/>
    </row>
    <row r="9" spans="1:20" ht="17.7" customHeight="1">
      <c r="A9" s="238"/>
      <c r="B9" s="792" t="s">
        <v>281</v>
      </c>
      <c r="C9" s="792"/>
      <c r="D9" s="792"/>
      <c r="E9" s="792"/>
      <c r="F9" s="792"/>
      <c r="T9" s="241"/>
    </row>
    <row r="10" spans="1:20" ht="17.100000000000001" customHeight="1">
      <c r="A10" s="238"/>
      <c r="B10" s="784" t="s">
        <v>282</v>
      </c>
      <c r="C10" s="784"/>
      <c r="D10" s="784"/>
      <c r="E10" s="784"/>
      <c r="F10" s="784"/>
      <c r="G10" s="856" t="s">
        <v>409</v>
      </c>
      <c r="H10" s="857"/>
      <c r="I10" s="857"/>
      <c r="J10" s="857"/>
      <c r="K10" s="857"/>
      <c r="L10" s="857"/>
      <c r="M10" s="857"/>
      <c r="N10" s="857"/>
      <c r="O10" s="857"/>
      <c r="P10" s="857"/>
      <c r="Q10" s="857"/>
      <c r="R10" s="857"/>
      <c r="S10" s="858"/>
      <c r="T10" s="241"/>
    </row>
    <row r="11" spans="1:20" ht="27" customHeight="1">
      <c r="A11" s="238"/>
      <c r="B11" s="784" t="s">
        <v>283</v>
      </c>
      <c r="C11" s="784"/>
      <c r="D11" s="784"/>
      <c r="E11" s="784"/>
      <c r="F11" s="784"/>
      <c r="G11" s="856" t="s">
        <v>410</v>
      </c>
      <c r="H11" s="857"/>
      <c r="I11" s="857"/>
      <c r="J11" s="857"/>
      <c r="K11" s="857"/>
      <c r="L11" s="857"/>
      <c r="M11" s="857"/>
      <c r="N11" s="857"/>
      <c r="O11" s="857"/>
      <c r="P11" s="857"/>
      <c r="Q11" s="857"/>
      <c r="R11" s="857"/>
      <c r="S11" s="858"/>
      <c r="T11" s="241"/>
    </row>
    <row r="12" spans="1:20" ht="7.95" customHeight="1">
      <c r="A12" s="238"/>
      <c r="B12" s="244"/>
      <c r="C12" s="244"/>
      <c r="D12" s="244"/>
      <c r="E12" s="244"/>
      <c r="F12" s="245"/>
      <c r="T12" s="241"/>
    </row>
    <row r="13" spans="1:20" ht="15" customHeight="1">
      <c r="A13" s="238"/>
      <c r="B13" s="792" t="s">
        <v>284</v>
      </c>
      <c r="C13" s="792"/>
      <c r="D13" s="792"/>
      <c r="E13" s="792"/>
      <c r="F13" s="792"/>
      <c r="T13" s="241"/>
    </row>
    <row r="14" spans="1:20" ht="15" customHeight="1">
      <c r="A14" s="238"/>
      <c r="B14" s="793" t="s">
        <v>285</v>
      </c>
      <c r="C14" s="794"/>
      <c r="D14" s="794"/>
      <c r="E14" s="794"/>
      <c r="F14" s="795"/>
      <c r="G14" s="799" t="s">
        <v>286</v>
      </c>
      <c r="H14" s="800"/>
      <c r="I14" s="800"/>
      <c r="J14" s="800"/>
      <c r="K14" s="800"/>
      <c r="L14" s="800"/>
      <c r="M14" s="801"/>
      <c r="N14" s="799" t="s">
        <v>287</v>
      </c>
      <c r="O14" s="800"/>
      <c r="P14" s="800"/>
      <c r="Q14" s="800"/>
      <c r="R14" s="800"/>
      <c r="S14" s="801"/>
      <c r="T14" s="241"/>
    </row>
    <row r="15" spans="1:20" ht="17.100000000000001" customHeight="1">
      <c r="A15" s="238"/>
      <c r="B15" s="796"/>
      <c r="C15" s="797"/>
      <c r="D15" s="797"/>
      <c r="E15" s="797"/>
      <c r="F15" s="798"/>
      <c r="G15" s="876">
        <v>2020</v>
      </c>
      <c r="H15" s="877"/>
      <c r="I15" s="877"/>
      <c r="J15" s="877"/>
      <c r="K15" s="248" t="s">
        <v>288</v>
      </c>
      <c r="L15" s="318">
        <v>10</v>
      </c>
      <c r="M15" s="249" t="s">
        <v>289</v>
      </c>
      <c r="N15" s="876">
        <v>2022</v>
      </c>
      <c r="O15" s="877"/>
      <c r="P15" s="877"/>
      <c r="Q15" s="248" t="s">
        <v>288</v>
      </c>
      <c r="R15" s="319">
        <v>4</v>
      </c>
      <c r="S15" s="249" t="s">
        <v>289</v>
      </c>
      <c r="T15" s="241"/>
    </row>
    <row r="16" spans="1:20" ht="17.100000000000001" customHeight="1">
      <c r="A16" s="238"/>
      <c r="B16" s="784" t="s">
        <v>290</v>
      </c>
      <c r="C16" s="784"/>
      <c r="D16" s="784"/>
      <c r="E16" s="784"/>
      <c r="F16" s="784"/>
      <c r="G16" s="872">
        <v>5000</v>
      </c>
      <c r="H16" s="873"/>
      <c r="I16" s="873"/>
      <c r="J16" s="873"/>
      <c r="K16" s="873"/>
      <c r="L16" s="873"/>
      <c r="M16" s="873"/>
      <c r="N16" s="873"/>
      <c r="O16" s="873"/>
      <c r="P16" s="873"/>
      <c r="Q16" s="873"/>
      <c r="R16" s="873"/>
      <c r="S16" s="251" t="s">
        <v>291</v>
      </c>
      <c r="T16" s="241"/>
    </row>
    <row r="17" spans="1:20" ht="17.100000000000001" customHeight="1">
      <c r="A17" s="238"/>
      <c r="B17" s="784" t="s">
        <v>292</v>
      </c>
      <c r="C17" s="784"/>
      <c r="D17" s="784"/>
      <c r="E17" s="784"/>
      <c r="F17" s="784"/>
      <c r="G17" s="874">
        <v>1</v>
      </c>
      <c r="H17" s="875"/>
      <c r="I17" s="875"/>
      <c r="J17" s="875"/>
      <c r="K17" s="875"/>
      <c r="L17" s="875"/>
      <c r="M17" s="875"/>
      <c r="N17" s="875"/>
      <c r="O17" s="875"/>
      <c r="P17" s="875"/>
      <c r="Q17" s="875"/>
      <c r="R17" s="875"/>
      <c r="S17" s="251" t="s">
        <v>293</v>
      </c>
      <c r="T17" s="241"/>
    </row>
    <row r="18" spans="1:20" ht="17.100000000000001" customHeight="1">
      <c r="A18" s="238"/>
      <c r="B18" s="784" t="s">
        <v>294</v>
      </c>
      <c r="C18" s="784"/>
      <c r="D18" s="784"/>
      <c r="E18" s="784"/>
      <c r="F18" s="784"/>
      <c r="G18" s="872">
        <v>4000</v>
      </c>
      <c r="H18" s="873"/>
      <c r="I18" s="873"/>
      <c r="J18" s="873"/>
      <c r="K18" s="873"/>
      <c r="L18" s="873"/>
      <c r="M18" s="873"/>
      <c r="N18" s="873"/>
      <c r="O18" s="873"/>
      <c r="P18" s="873"/>
      <c r="Q18" s="873"/>
      <c r="R18" s="873"/>
      <c r="S18" s="251" t="s">
        <v>291</v>
      </c>
      <c r="T18" s="241"/>
    </row>
    <row r="19" spans="1:20" ht="17.100000000000001" customHeight="1">
      <c r="A19" s="238"/>
      <c r="B19" s="745" t="s">
        <v>295</v>
      </c>
      <c r="C19" s="745"/>
      <c r="D19" s="745"/>
      <c r="E19" s="745"/>
      <c r="F19" s="745"/>
      <c r="G19" s="870">
        <v>40000</v>
      </c>
      <c r="H19" s="871"/>
      <c r="I19" s="871"/>
      <c r="J19" s="871"/>
      <c r="K19" s="871"/>
      <c r="L19" s="871"/>
      <c r="M19" s="871"/>
      <c r="N19" s="871"/>
      <c r="O19" s="871"/>
      <c r="P19" s="871"/>
      <c r="Q19" s="871"/>
      <c r="R19" s="871"/>
      <c r="S19" s="251" t="s">
        <v>291</v>
      </c>
      <c r="T19" s="241"/>
    </row>
    <row r="20" spans="1:20" ht="17.100000000000001" customHeight="1">
      <c r="A20" s="238"/>
      <c r="B20" s="784" t="s">
        <v>296</v>
      </c>
      <c r="C20" s="784"/>
      <c r="D20" s="784"/>
      <c r="E20" s="784"/>
      <c r="F20" s="784"/>
      <c r="G20" s="856" t="s">
        <v>411</v>
      </c>
      <c r="H20" s="857"/>
      <c r="I20" s="857"/>
      <c r="J20" s="857"/>
      <c r="K20" s="857"/>
      <c r="L20" s="857"/>
      <c r="M20" s="857"/>
      <c r="N20" s="857"/>
      <c r="O20" s="857"/>
      <c r="P20" s="857"/>
      <c r="Q20" s="857"/>
      <c r="R20" s="857"/>
      <c r="S20" s="858"/>
      <c r="T20" s="241"/>
    </row>
    <row r="21" spans="1:20" ht="7.95" customHeight="1">
      <c r="A21" s="238"/>
      <c r="B21" s="244"/>
      <c r="C21" s="244"/>
      <c r="D21" s="244"/>
      <c r="E21" s="244"/>
      <c r="F21" s="245"/>
      <c r="T21" s="241"/>
    </row>
    <row r="22" spans="1:20" ht="15" customHeight="1">
      <c r="A22" s="238"/>
      <c r="B22" s="235" t="s">
        <v>297</v>
      </c>
      <c r="T22" s="241"/>
    </row>
    <row r="23" spans="1:20" ht="15" customHeight="1">
      <c r="A23" s="238"/>
      <c r="B23" s="246"/>
      <c r="C23" s="785" t="s">
        <v>298</v>
      </c>
      <c r="D23" s="786"/>
      <c r="E23" s="786"/>
      <c r="F23" s="786"/>
      <c r="G23" s="786"/>
      <c r="H23" s="786"/>
      <c r="I23" s="786"/>
      <c r="J23" s="787"/>
      <c r="K23" s="785" t="s">
        <v>299</v>
      </c>
      <c r="L23" s="786"/>
      <c r="M23" s="786"/>
      <c r="N23" s="786"/>
      <c r="O23" s="787"/>
      <c r="P23" s="252" t="s">
        <v>300</v>
      </c>
      <c r="Q23" s="785" t="s">
        <v>301</v>
      </c>
      <c r="R23" s="786"/>
      <c r="S23" s="787"/>
      <c r="T23" s="253"/>
    </row>
    <row r="24" spans="1:20" ht="11.25" customHeight="1">
      <c r="A24" s="238"/>
      <c r="B24" s="765">
        <v>1</v>
      </c>
      <c r="C24" s="862" t="s">
        <v>412</v>
      </c>
      <c r="D24" s="863"/>
      <c r="E24" s="863"/>
      <c r="F24" s="863"/>
      <c r="G24" s="863"/>
      <c r="H24" s="863"/>
      <c r="I24" s="863"/>
      <c r="J24" s="864"/>
      <c r="K24" s="774" t="s">
        <v>302</v>
      </c>
      <c r="L24" s="775"/>
      <c r="M24" s="776"/>
      <c r="N24" s="321">
        <v>150</v>
      </c>
      <c r="O24" s="258" t="s">
        <v>303</v>
      </c>
      <c r="P24" s="256" t="s">
        <v>304</v>
      </c>
      <c r="Q24" s="868"/>
      <c r="R24" s="869"/>
      <c r="S24" s="258" t="s">
        <v>291</v>
      </c>
      <c r="T24" s="253"/>
    </row>
    <row r="25" spans="1:20" ht="11.25" customHeight="1">
      <c r="A25" s="238"/>
      <c r="B25" s="766"/>
      <c r="C25" s="862"/>
      <c r="D25" s="863"/>
      <c r="E25" s="863"/>
      <c r="F25" s="863"/>
      <c r="G25" s="863"/>
      <c r="H25" s="863"/>
      <c r="I25" s="863"/>
      <c r="J25" s="864"/>
      <c r="K25" s="779" t="s">
        <v>305</v>
      </c>
      <c r="L25" s="780"/>
      <c r="M25" s="781"/>
      <c r="N25" s="322">
        <v>34</v>
      </c>
      <c r="O25" s="261" t="s">
        <v>306</v>
      </c>
      <c r="P25" s="259" t="s">
        <v>307</v>
      </c>
      <c r="Q25" s="852"/>
      <c r="R25" s="853"/>
      <c r="S25" s="261" t="s">
        <v>291</v>
      </c>
      <c r="T25" s="253"/>
    </row>
    <row r="26" spans="1:20" ht="11.7" customHeight="1">
      <c r="A26" s="238"/>
      <c r="B26" s="766"/>
      <c r="C26" s="862"/>
      <c r="D26" s="863"/>
      <c r="E26" s="863"/>
      <c r="F26" s="863"/>
      <c r="G26" s="863"/>
      <c r="H26" s="863"/>
      <c r="I26" s="863"/>
      <c r="J26" s="864"/>
      <c r="K26" s="779" t="s">
        <v>308</v>
      </c>
      <c r="L26" s="780"/>
      <c r="M26" s="781"/>
      <c r="N26" s="322">
        <v>3</v>
      </c>
      <c r="O26" s="261" t="s">
        <v>306</v>
      </c>
      <c r="P26" s="259" t="s">
        <v>309</v>
      </c>
      <c r="Q26" s="852"/>
      <c r="R26" s="853"/>
      <c r="S26" s="261" t="s">
        <v>291</v>
      </c>
      <c r="T26" s="253"/>
    </row>
    <row r="27" spans="1:20" ht="11.7" customHeight="1">
      <c r="A27" s="238"/>
      <c r="B27" s="766"/>
      <c r="C27" s="862"/>
      <c r="D27" s="863"/>
      <c r="E27" s="863"/>
      <c r="F27" s="863"/>
      <c r="G27" s="863"/>
      <c r="H27" s="863"/>
      <c r="I27" s="863"/>
      <c r="J27" s="864"/>
      <c r="K27" s="779" t="s">
        <v>310</v>
      </c>
      <c r="L27" s="780"/>
      <c r="M27" s="781"/>
      <c r="N27" s="262"/>
      <c r="O27" s="263"/>
      <c r="P27" s="259" t="s">
        <v>311</v>
      </c>
      <c r="Q27" s="854">
        <v>3000</v>
      </c>
      <c r="R27" s="855"/>
      <c r="S27" s="261" t="s">
        <v>291</v>
      </c>
      <c r="T27" s="253"/>
    </row>
    <row r="28" spans="1:20" ht="11.7" customHeight="1">
      <c r="A28" s="238"/>
      <c r="B28" s="766"/>
      <c r="C28" s="862"/>
      <c r="D28" s="863"/>
      <c r="E28" s="863"/>
      <c r="F28" s="863"/>
      <c r="G28" s="863"/>
      <c r="H28" s="863"/>
      <c r="I28" s="863"/>
      <c r="J28" s="864"/>
      <c r="K28" s="264"/>
      <c r="L28" s="265"/>
      <c r="M28" s="266"/>
      <c r="N28" s="267"/>
      <c r="O28" s="263"/>
      <c r="P28" s="259" t="s">
        <v>312</v>
      </c>
      <c r="Q28" s="854">
        <v>25000</v>
      </c>
      <c r="R28" s="855"/>
      <c r="S28" s="261" t="s">
        <v>291</v>
      </c>
      <c r="T28" s="253"/>
    </row>
    <row r="29" spans="1:20" ht="11.7" customHeight="1">
      <c r="A29" s="238"/>
      <c r="B29" s="766"/>
      <c r="C29" s="862"/>
      <c r="D29" s="863"/>
      <c r="E29" s="863"/>
      <c r="F29" s="863"/>
      <c r="G29" s="863"/>
      <c r="H29" s="863"/>
      <c r="I29" s="863"/>
      <c r="J29" s="864"/>
      <c r="K29" s="264"/>
      <c r="L29" s="265"/>
      <c r="M29" s="266"/>
      <c r="N29" s="267"/>
      <c r="O29" s="263"/>
      <c r="P29" s="268" t="s">
        <v>313</v>
      </c>
      <c r="Q29" s="852"/>
      <c r="R29" s="853"/>
      <c r="S29" s="261" t="s">
        <v>291</v>
      </c>
      <c r="T29" s="253"/>
    </row>
    <row r="30" spans="1:20" ht="11.7" customHeight="1">
      <c r="A30" s="238"/>
      <c r="B30" s="766"/>
      <c r="C30" s="862"/>
      <c r="D30" s="863"/>
      <c r="E30" s="863"/>
      <c r="F30" s="863"/>
      <c r="G30" s="863"/>
      <c r="H30" s="863"/>
      <c r="I30" s="863"/>
      <c r="J30" s="864"/>
      <c r="K30" s="264"/>
      <c r="L30" s="265"/>
      <c r="M30" s="266"/>
      <c r="N30" s="267"/>
      <c r="O30" s="263"/>
      <c r="P30" s="268" t="s">
        <v>314</v>
      </c>
      <c r="Q30" s="854">
        <v>500</v>
      </c>
      <c r="R30" s="855"/>
      <c r="S30" s="261" t="s">
        <v>291</v>
      </c>
      <c r="T30" s="253"/>
    </row>
    <row r="31" spans="1:20" ht="11.7" customHeight="1">
      <c r="A31" s="238"/>
      <c r="B31" s="766"/>
      <c r="C31" s="862"/>
      <c r="D31" s="863"/>
      <c r="E31" s="863"/>
      <c r="F31" s="863"/>
      <c r="G31" s="863"/>
      <c r="H31" s="863"/>
      <c r="I31" s="863"/>
      <c r="J31" s="864"/>
      <c r="K31" s="264"/>
      <c r="L31" s="265"/>
      <c r="M31" s="266"/>
      <c r="N31" s="267"/>
      <c r="O31" s="263"/>
      <c r="P31" s="268" t="s">
        <v>315</v>
      </c>
      <c r="Q31" s="852"/>
      <c r="R31" s="853"/>
      <c r="S31" s="261" t="s">
        <v>291</v>
      </c>
      <c r="T31" s="253"/>
    </row>
    <row r="32" spans="1:20" ht="11.7" customHeight="1">
      <c r="A32" s="238"/>
      <c r="B32" s="766"/>
      <c r="C32" s="862"/>
      <c r="D32" s="863"/>
      <c r="E32" s="863"/>
      <c r="F32" s="863"/>
      <c r="G32" s="863"/>
      <c r="H32" s="863"/>
      <c r="I32" s="863"/>
      <c r="J32" s="864"/>
      <c r="K32" s="264"/>
      <c r="L32" s="265"/>
      <c r="M32" s="266"/>
      <c r="N32" s="267"/>
      <c r="O32" s="263"/>
      <c r="P32" s="268" t="s">
        <v>316</v>
      </c>
      <c r="Q32" s="852"/>
      <c r="R32" s="853"/>
      <c r="S32" s="261" t="s">
        <v>291</v>
      </c>
      <c r="T32" s="253"/>
    </row>
    <row r="33" spans="1:20" ht="11.7" customHeight="1">
      <c r="A33" s="238"/>
      <c r="B33" s="766"/>
      <c r="C33" s="862"/>
      <c r="D33" s="863"/>
      <c r="E33" s="863"/>
      <c r="F33" s="863"/>
      <c r="G33" s="863"/>
      <c r="H33" s="863"/>
      <c r="I33" s="863"/>
      <c r="J33" s="864"/>
      <c r="K33" s="264"/>
      <c r="L33" s="265"/>
      <c r="M33" s="266"/>
      <c r="N33" s="267"/>
      <c r="O33" s="263"/>
      <c r="P33" s="268" t="s">
        <v>317</v>
      </c>
      <c r="Q33" s="854">
        <v>11500</v>
      </c>
      <c r="R33" s="855"/>
      <c r="S33" s="261" t="s">
        <v>291</v>
      </c>
      <c r="T33" s="253"/>
    </row>
    <row r="34" spans="1:20" ht="11.7" customHeight="1">
      <c r="A34" s="238"/>
      <c r="B34" s="767"/>
      <c r="C34" s="865"/>
      <c r="D34" s="866"/>
      <c r="E34" s="866"/>
      <c r="F34" s="866"/>
      <c r="G34" s="866"/>
      <c r="H34" s="866"/>
      <c r="I34" s="866"/>
      <c r="J34" s="867"/>
      <c r="K34" s="270"/>
      <c r="L34" s="271"/>
      <c r="M34" s="272"/>
      <c r="N34" s="273"/>
      <c r="O34" s="274"/>
      <c r="P34" s="275" t="s">
        <v>318</v>
      </c>
      <c r="Q34" s="755">
        <f>SUM(Q24:R33)</f>
        <v>40000</v>
      </c>
      <c r="R34" s="756"/>
      <c r="S34" s="276" t="s">
        <v>291</v>
      </c>
      <c r="T34" s="253"/>
    </row>
    <row r="35" spans="1:20" ht="11.25" customHeight="1">
      <c r="A35" s="238"/>
      <c r="B35" s="765" t="s">
        <v>319</v>
      </c>
      <c r="C35" s="862"/>
      <c r="D35" s="863"/>
      <c r="E35" s="863"/>
      <c r="F35" s="863"/>
      <c r="G35" s="863"/>
      <c r="H35" s="863"/>
      <c r="I35" s="863"/>
      <c r="J35" s="864"/>
      <c r="K35" s="774" t="s">
        <v>302</v>
      </c>
      <c r="L35" s="775"/>
      <c r="M35" s="776"/>
      <c r="N35" s="321"/>
      <c r="O35" s="258" t="s">
        <v>303</v>
      </c>
      <c r="P35" s="256" t="s">
        <v>304</v>
      </c>
      <c r="Q35" s="868"/>
      <c r="R35" s="869"/>
      <c r="S35" s="258" t="s">
        <v>291</v>
      </c>
      <c r="T35" s="253"/>
    </row>
    <row r="36" spans="1:20" ht="11.25" customHeight="1">
      <c r="A36" s="238"/>
      <c r="B36" s="766"/>
      <c r="C36" s="862"/>
      <c r="D36" s="863"/>
      <c r="E36" s="863"/>
      <c r="F36" s="863"/>
      <c r="G36" s="863"/>
      <c r="H36" s="863"/>
      <c r="I36" s="863"/>
      <c r="J36" s="864"/>
      <c r="K36" s="779" t="s">
        <v>305</v>
      </c>
      <c r="L36" s="780"/>
      <c r="M36" s="781"/>
      <c r="N36" s="322"/>
      <c r="O36" s="261" t="s">
        <v>306</v>
      </c>
      <c r="P36" s="259" t="s">
        <v>307</v>
      </c>
      <c r="Q36" s="852"/>
      <c r="R36" s="853"/>
      <c r="S36" s="261" t="s">
        <v>291</v>
      </c>
      <c r="T36" s="253"/>
    </row>
    <row r="37" spans="1:20" ht="11.7" customHeight="1">
      <c r="A37" s="238"/>
      <c r="B37" s="766"/>
      <c r="C37" s="862"/>
      <c r="D37" s="863"/>
      <c r="E37" s="863"/>
      <c r="F37" s="863"/>
      <c r="G37" s="863"/>
      <c r="H37" s="863"/>
      <c r="I37" s="863"/>
      <c r="J37" s="864"/>
      <c r="K37" s="779" t="s">
        <v>308</v>
      </c>
      <c r="L37" s="780"/>
      <c r="M37" s="781"/>
      <c r="N37" s="322"/>
      <c r="O37" s="261" t="s">
        <v>306</v>
      </c>
      <c r="P37" s="259" t="s">
        <v>309</v>
      </c>
      <c r="Q37" s="852"/>
      <c r="R37" s="853"/>
      <c r="S37" s="261" t="s">
        <v>291</v>
      </c>
      <c r="T37" s="253"/>
    </row>
    <row r="38" spans="1:20" ht="11.7" customHeight="1">
      <c r="A38" s="238"/>
      <c r="B38" s="766"/>
      <c r="C38" s="862"/>
      <c r="D38" s="863"/>
      <c r="E38" s="863"/>
      <c r="F38" s="863"/>
      <c r="G38" s="863"/>
      <c r="H38" s="863"/>
      <c r="I38" s="863"/>
      <c r="J38" s="864"/>
      <c r="K38" s="779" t="s">
        <v>310</v>
      </c>
      <c r="L38" s="780"/>
      <c r="M38" s="781"/>
      <c r="N38" s="262"/>
      <c r="O38" s="263"/>
      <c r="P38" s="259" t="s">
        <v>311</v>
      </c>
      <c r="Q38" s="854"/>
      <c r="R38" s="855"/>
      <c r="S38" s="261" t="s">
        <v>291</v>
      </c>
      <c r="T38" s="253"/>
    </row>
    <row r="39" spans="1:20" ht="11.7" customHeight="1">
      <c r="A39" s="238"/>
      <c r="B39" s="766"/>
      <c r="C39" s="862"/>
      <c r="D39" s="863"/>
      <c r="E39" s="863"/>
      <c r="F39" s="863"/>
      <c r="G39" s="863"/>
      <c r="H39" s="863"/>
      <c r="I39" s="863"/>
      <c r="J39" s="864"/>
      <c r="K39" s="264"/>
      <c r="L39" s="265"/>
      <c r="M39" s="266"/>
      <c r="N39" s="267"/>
      <c r="O39" s="263"/>
      <c r="P39" s="259" t="s">
        <v>312</v>
      </c>
      <c r="Q39" s="854"/>
      <c r="R39" s="855"/>
      <c r="S39" s="261" t="s">
        <v>291</v>
      </c>
      <c r="T39" s="253"/>
    </row>
    <row r="40" spans="1:20" ht="11.7" customHeight="1">
      <c r="A40" s="238"/>
      <c r="B40" s="766"/>
      <c r="C40" s="862"/>
      <c r="D40" s="863"/>
      <c r="E40" s="863"/>
      <c r="F40" s="863"/>
      <c r="G40" s="863"/>
      <c r="H40" s="863"/>
      <c r="I40" s="863"/>
      <c r="J40" s="864"/>
      <c r="K40" s="264"/>
      <c r="L40" s="265"/>
      <c r="M40" s="266"/>
      <c r="N40" s="267"/>
      <c r="O40" s="263"/>
      <c r="P40" s="268" t="s">
        <v>313</v>
      </c>
      <c r="Q40" s="852"/>
      <c r="R40" s="853"/>
      <c r="S40" s="261" t="s">
        <v>291</v>
      </c>
      <c r="T40" s="253"/>
    </row>
    <row r="41" spans="1:20" ht="11.7" customHeight="1">
      <c r="A41" s="238"/>
      <c r="B41" s="766"/>
      <c r="C41" s="862"/>
      <c r="D41" s="863"/>
      <c r="E41" s="863"/>
      <c r="F41" s="863"/>
      <c r="G41" s="863"/>
      <c r="H41" s="863"/>
      <c r="I41" s="863"/>
      <c r="J41" s="864"/>
      <c r="K41" s="264"/>
      <c r="L41" s="265"/>
      <c r="M41" s="266"/>
      <c r="N41" s="267"/>
      <c r="O41" s="263"/>
      <c r="P41" s="268" t="s">
        <v>314</v>
      </c>
      <c r="Q41" s="854"/>
      <c r="R41" s="855"/>
      <c r="S41" s="261" t="s">
        <v>291</v>
      </c>
      <c r="T41" s="253"/>
    </row>
    <row r="42" spans="1:20" ht="11.7" customHeight="1">
      <c r="A42" s="238"/>
      <c r="B42" s="766"/>
      <c r="C42" s="862"/>
      <c r="D42" s="863"/>
      <c r="E42" s="863"/>
      <c r="F42" s="863"/>
      <c r="G42" s="863"/>
      <c r="H42" s="863"/>
      <c r="I42" s="863"/>
      <c r="J42" s="864"/>
      <c r="K42" s="264"/>
      <c r="L42" s="265"/>
      <c r="M42" s="266"/>
      <c r="N42" s="267"/>
      <c r="O42" s="263"/>
      <c r="P42" s="268" t="s">
        <v>315</v>
      </c>
      <c r="Q42" s="852"/>
      <c r="R42" s="853"/>
      <c r="S42" s="261" t="s">
        <v>291</v>
      </c>
      <c r="T42" s="253"/>
    </row>
    <row r="43" spans="1:20" ht="11.7" customHeight="1">
      <c r="A43" s="238"/>
      <c r="B43" s="766"/>
      <c r="C43" s="862"/>
      <c r="D43" s="863"/>
      <c r="E43" s="863"/>
      <c r="F43" s="863"/>
      <c r="G43" s="863"/>
      <c r="H43" s="863"/>
      <c r="I43" s="863"/>
      <c r="J43" s="864"/>
      <c r="K43" s="264"/>
      <c r="L43" s="265"/>
      <c r="M43" s="266"/>
      <c r="N43" s="267"/>
      <c r="O43" s="263"/>
      <c r="P43" s="268" t="s">
        <v>316</v>
      </c>
      <c r="Q43" s="852"/>
      <c r="R43" s="853"/>
      <c r="S43" s="261" t="s">
        <v>291</v>
      </c>
      <c r="T43" s="253"/>
    </row>
    <row r="44" spans="1:20" ht="11.7" customHeight="1">
      <c r="A44" s="238"/>
      <c r="B44" s="766"/>
      <c r="C44" s="862"/>
      <c r="D44" s="863"/>
      <c r="E44" s="863"/>
      <c r="F44" s="863"/>
      <c r="G44" s="863"/>
      <c r="H44" s="863"/>
      <c r="I44" s="863"/>
      <c r="J44" s="864"/>
      <c r="K44" s="264"/>
      <c r="L44" s="265"/>
      <c r="M44" s="266"/>
      <c r="N44" s="267"/>
      <c r="O44" s="263"/>
      <c r="P44" s="268" t="s">
        <v>317</v>
      </c>
      <c r="Q44" s="854"/>
      <c r="R44" s="855"/>
      <c r="S44" s="261" t="s">
        <v>291</v>
      </c>
      <c r="T44" s="253"/>
    </row>
    <row r="45" spans="1:20" ht="11.7" customHeight="1">
      <c r="A45" s="238"/>
      <c r="B45" s="767"/>
      <c r="C45" s="865"/>
      <c r="D45" s="866"/>
      <c r="E45" s="866"/>
      <c r="F45" s="866"/>
      <c r="G45" s="866"/>
      <c r="H45" s="866"/>
      <c r="I45" s="866"/>
      <c r="J45" s="867"/>
      <c r="K45" s="270"/>
      <c r="L45" s="271"/>
      <c r="M45" s="272"/>
      <c r="N45" s="273"/>
      <c r="O45" s="274"/>
      <c r="P45" s="275" t="s">
        <v>318</v>
      </c>
      <c r="Q45" s="755">
        <f>SUM(Q35:R44)</f>
        <v>0</v>
      </c>
      <c r="R45" s="756"/>
      <c r="S45" s="276" t="s">
        <v>291</v>
      </c>
      <c r="T45" s="253"/>
    </row>
    <row r="46" spans="1:20" ht="11.4" customHeight="1">
      <c r="A46" s="238"/>
      <c r="B46" s="765">
        <v>3</v>
      </c>
      <c r="C46" s="862"/>
      <c r="D46" s="863"/>
      <c r="E46" s="863"/>
      <c r="F46" s="863"/>
      <c r="G46" s="863"/>
      <c r="H46" s="863"/>
      <c r="I46" s="863"/>
      <c r="J46" s="864"/>
      <c r="K46" s="774" t="s">
        <v>302</v>
      </c>
      <c r="L46" s="775"/>
      <c r="M46" s="776"/>
      <c r="N46" s="321"/>
      <c r="O46" s="258" t="s">
        <v>303</v>
      </c>
      <c r="P46" s="256" t="s">
        <v>304</v>
      </c>
      <c r="Q46" s="868"/>
      <c r="R46" s="869"/>
      <c r="S46" s="258" t="s">
        <v>291</v>
      </c>
      <c r="T46" s="253"/>
    </row>
    <row r="47" spans="1:20" ht="11.4" customHeight="1">
      <c r="A47" s="238"/>
      <c r="B47" s="766"/>
      <c r="C47" s="862"/>
      <c r="D47" s="863"/>
      <c r="E47" s="863"/>
      <c r="F47" s="863"/>
      <c r="G47" s="863"/>
      <c r="H47" s="863"/>
      <c r="I47" s="863"/>
      <c r="J47" s="864"/>
      <c r="K47" s="779" t="s">
        <v>305</v>
      </c>
      <c r="L47" s="780"/>
      <c r="M47" s="781"/>
      <c r="N47" s="322"/>
      <c r="O47" s="261" t="s">
        <v>306</v>
      </c>
      <c r="P47" s="259" t="s">
        <v>307</v>
      </c>
      <c r="Q47" s="852"/>
      <c r="R47" s="853"/>
      <c r="S47" s="261" t="s">
        <v>291</v>
      </c>
      <c r="T47" s="253"/>
    </row>
    <row r="48" spans="1:20" ht="11.4" customHeight="1">
      <c r="A48" s="238"/>
      <c r="B48" s="766"/>
      <c r="C48" s="862"/>
      <c r="D48" s="863"/>
      <c r="E48" s="863"/>
      <c r="F48" s="863"/>
      <c r="G48" s="863"/>
      <c r="H48" s="863"/>
      <c r="I48" s="863"/>
      <c r="J48" s="864"/>
      <c r="K48" s="779" t="s">
        <v>308</v>
      </c>
      <c r="L48" s="780"/>
      <c r="M48" s="781"/>
      <c r="N48" s="322"/>
      <c r="O48" s="261" t="s">
        <v>306</v>
      </c>
      <c r="P48" s="259" t="s">
        <v>309</v>
      </c>
      <c r="Q48" s="852"/>
      <c r="R48" s="853"/>
      <c r="S48" s="261" t="s">
        <v>291</v>
      </c>
      <c r="T48" s="253"/>
    </row>
    <row r="49" spans="1:20" ht="11.4" customHeight="1">
      <c r="A49" s="238"/>
      <c r="B49" s="766"/>
      <c r="C49" s="862"/>
      <c r="D49" s="863"/>
      <c r="E49" s="863"/>
      <c r="F49" s="863"/>
      <c r="G49" s="863"/>
      <c r="H49" s="863"/>
      <c r="I49" s="863"/>
      <c r="J49" s="864"/>
      <c r="K49" s="779" t="s">
        <v>310</v>
      </c>
      <c r="L49" s="780"/>
      <c r="M49" s="781"/>
      <c r="N49" s="262"/>
      <c r="O49" s="263"/>
      <c r="P49" s="259" t="s">
        <v>311</v>
      </c>
      <c r="Q49" s="854"/>
      <c r="R49" s="855"/>
      <c r="S49" s="261" t="s">
        <v>291</v>
      </c>
      <c r="T49" s="253"/>
    </row>
    <row r="50" spans="1:20" ht="11.4" customHeight="1">
      <c r="A50" s="238"/>
      <c r="B50" s="766"/>
      <c r="C50" s="862"/>
      <c r="D50" s="863"/>
      <c r="E50" s="863"/>
      <c r="F50" s="863"/>
      <c r="G50" s="863"/>
      <c r="H50" s="863"/>
      <c r="I50" s="863"/>
      <c r="J50" s="864"/>
      <c r="K50" s="264"/>
      <c r="L50" s="265"/>
      <c r="M50" s="266"/>
      <c r="N50" s="267"/>
      <c r="O50" s="263"/>
      <c r="P50" s="259" t="s">
        <v>312</v>
      </c>
      <c r="Q50" s="854"/>
      <c r="R50" s="855"/>
      <c r="S50" s="261" t="s">
        <v>291</v>
      </c>
      <c r="T50" s="253"/>
    </row>
    <row r="51" spans="1:20" ht="11.4" customHeight="1">
      <c r="A51" s="238"/>
      <c r="B51" s="766"/>
      <c r="C51" s="862"/>
      <c r="D51" s="863"/>
      <c r="E51" s="863"/>
      <c r="F51" s="863"/>
      <c r="G51" s="863"/>
      <c r="H51" s="863"/>
      <c r="I51" s="863"/>
      <c r="J51" s="864"/>
      <c r="K51" s="264"/>
      <c r="L51" s="265"/>
      <c r="M51" s="266"/>
      <c r="N51" s="267"/>
      <c r="O51" s="263"/>
      <c r="P51" s="268" t="s">
        <v>313</v>
      </c>
      <c r="Q51" s="852"/>
      <c r="R51" s="853"/>
      <c r="S51" s="261" t="s">
        <v>291</v>
      </c>
      <c r="T51" s="253"/>
    </row>
    <row r="52" spans="1:20" ht="11.4" customHeight="1">
      <c r="A52" s="238"/>
      <c r="B52" s="766"/>
      <c r="C52" s="862"/>
      <c r="D52" s="863"/>
      <c r="E52" s="863"/>
      <c r="F52" s="863"/>
      <c r="G52" s="863"/>
      <c r="H52" s="863"/>
      <c r="I52" s="863"/>
      <c r="J52" s="864"/>
      <c r="K52" s="264"/>
      <c r="L52" s="265"/>
      <c r="M52" s="266"/>
      <c r="N52" s="267"/>
      <c r="O52" s="263"/>
      <c r="P52" s="268" t="s">
        <v>314</v>
      </c>
      <c r="Q52" s="854"/>
      <c r="R52" s="855"/>
      <c r="S52" s="261" t="s">
        <v>291</v>
      </c>
      <c r="T52" s="253"/>
    </row>
    <row r="53" spans="1:20" ht="11.4" customHeight="1">
      <c r="A53" s="238"/>
      <c r="B53" s="766"/>
      <c r="C53" s="862"/>
      <c r="D53" s="863"/>
      <c r="E53" s="863"/>
      <c r="F53" s="863"/>
      <c r="G53" s="863"/>
      <c r="H53" s="863"/>
      <c r="I53" s="863"/>
      <c r="J53" s="864"/>
      <c r="K53" s="264"/>
      <c r="L53" s="265"/>
      <c r="M53" s="266"/>
      <c r="N53" s="267"/>
      <c r="O53" s="263"/>
      <c r="P53" s="268" t="s">
        <v>315</v>
      </c>
      <c r="Q53" s="852"/>
      <c r="R53" s="853"/>
      <c r="S53" s="261" t="s">
        <v>291</v>
      </c>
      <c r="T53" s="253"/>
    </row>
    <row r="54" spans="1:20" ht="11.4" customHeight="1">
      <c r="A54" s="238"/>
      <c r="B54" s="766"/>
      <c r="C54" s="862"/>
      <c r="D54" s="863"/>
      <c r="E54" s="863"/>
      <c r="F54" s="863"/>
      <c r="G54" s="863"/>
      <c r="H54" s="863"/>
      <c r="I54" s="863"/>
      <c r="J54" s="864"/>
      <c r="K54" s="264"/>
      <c r="L54" s="265"/>
      <c r="M54" s="266"/>
      <c r="N54" s="267"/>
      <c r="O54" s="263"/>
      <c r="P54" s="268" t="s">
        <v>316</v>
      </c>
      <c r="Q54" s="852"/>
      <c r="R54" s="853"/>
      <c r="S54" s="261" t="s">
        <v>291</v>
      </c>
      <c r="T54" s="253"/>
    </row>
    <row r="55" spans="1:20" ht="11.4" customHeight="1">
      <c r="A55" s="238"/>
      <c r="B55" s="766"/>
      <c r="C55" s="862"/>
      <c r="D55" s="863"/>
      <c r="E55" s="863"/>
      <c r="F55" s="863"/>
      <c r="G55" s="863"/>
      <c r="H55" s="863"/>
      <c r="I55" s="863"/>
      <c r="J55" s="864"/>
      <c r="K55" s="264"/>
      <c r="L55" s="265"/>
      <c r="M55" s="266"/>
      <c r="N55" s="267"/>
      <c r="O55" s="263"/>
      <c r="P55" s="268" t="s">
        <v>317</v>
      </c>
      <c r="Q55" s="854"/>
      <c r="R55" s="855"/>
      <c r="S55" s="261" t="s">
        <v>291</v>
      </c>
      <c r="T55" s="253"/>
    </row>
    <row r="56" spans="1:20" ht="11.4" customHeight="1">
      <c r="A56" s="238"/>
      <c r="B56" s="767"/>
      <c r="C56" s="865"/>
      <c r="D56" s="866"/>
      <c r="E56" s="866"/>
      <c r="F56" s="866"/>
      <c r="G56" s="866"/>
      <c r="H56" s="866"/>
      <c r="I56" s="866"/>
      <c r="J56" s="867"/>
      <c r="K56" s="270"/>
      <c r="L56" s="271"/>
      <c r="M56" s="272"/>
      <c r="N56" s="273"/>
      <c r="O56" s="274"/>
      <c r="P56" s="275" t="s">
        <v>318</v>
      </c>
      <c r="Q56" s="755">
        <f>SUM(Q46:R55)</f>
        <v>0</v>
      </c>
      <c r="R56" s="756"/>
      <c r="S56" s="276" t="s">
        <v>291</v>
      </c>
      <c r="T56" s="253"/>
    </row>
    <row r="57" spans="1:20" ht="7.95" customHeight="1">
      <c r="A57" s="238"/>
      <c r="B57" s="244"/>
      <c r="C57" s="244"/>
      <c r="D57" s="244"/>
      <c r="E57" s="244"/>
      <c r="F57" s="245"/>
      <c r="T57" s="241"/>
    </row>
    <row r="58" spans="1:20" ht="13.5" customHeight="1">
      <c r="A58" s="238"/>
      <c r="B58" s="277" t="s">
        <v>320</v>
      </c>
      <c r="L58" s="278"/>
      <c r="M58" s="278"/>
      <c r="P58" s="278"/>
      <c r="Q58" s="278"/>
      <c r="T58" s="241"/>
    </row>
    <row r="59" spans="1:20" ht="14.25" customHeight="1">
      <c r="A59" s="238"/>
      <c r="B59" s="745" t="s">
        <v>321</v>
      </c>
      <c r="C59" s="745"/>
      <c r="D59" s="745"/>
      <c r="E59" s="856" t="s">
        <v>413</v>
      </c>
      <c r="F59" s="857"/>
      <c r="G59" s="857"/>
      <c r="H59" s="857"/>
      <c r="I59" s="857"/>
      <c r="J59" s="857"/>
      <c r="K59" s="857"/>
      <c r="L59" s="857"/>
      <c r="M59" s="857"/>
      <c r="N59" s="857"/>
      <c r="O59" s="857"/>
      <c r="P59" s="857"/>
      <c r="Q59" s="857"/>
      <c r="R59" s="857"/>
      <c r="S59" s="858"/>
      <c r="T59" s="241"/>
    </row>
    <row r="60" spans="1:20" ht="14.25" customHeight="1">
      <c r="A60" s="238"/>
      <c r="B60" s="745" t="s">
        <v>323</v>
      </c>
      <c r="C60" s="745"/>
      <c r="D60" s="745"/>
      <c r="E60" s="859" t="s">
        <v>414</v>
      </c>
      <c r="F60" s="859"/>
      <c r="G60" s="859"/>
      <c r="H60" s="859"/>
      <c r="I60" s="859"/>
      <c r="J60" s="859"/>
      <c r="K60" s="859"/>
      <c r="L60" s="859"/>
      <c r="M60" s="747" t="s">
        <v>322</v>
      </c>
      <c r="N60" s="860"/>
      <c r="O60" s="859" t="s">
        <v>415</v>
      </c>
      <c r="P60" s="861"/>
      <c r="Q60" s="861"/>
      <c r="R60" s="861"/>
      <c r="S60" s="861"/>
      <c r="T60" s="241"/>
    </row>
    <row r="61" spans="1:20" ht="18" customHeight="1">
      <c r="A61" s="238"/>
      <c r="E61" s="323"/>
      <c r="F61" s="323"/>
      <c r="G61" s="323"/>
      <c r="H61" s="323"/>
      <c r="I61" s="323"/>
      <c r="J61" s="323"/>
      <c r="K61" s="323"/>
      <c r="L61" s="323"/>
      <c r="M61" s="239"/>
      <c r="N61" s="324"/>
      <c r="O61" s="323"/>
      <c r="P61" s="325"/>
      <c r="Q61" s="325"/>
      <c r="R61" s="325"/>
      <c r="S61" s="325"/>
      <c r="T61" s="241"/>
    </row>
    <row r="62" spans="1:20" ht="18" customHeight="1">
      <c r="A62" s="282"/>
      <c r="B62" s="243"/>
      <c r="C62" s="243"/>
      <c r="D62" s="243"/>
      <c r="E62" s="243"/>
      <c r="F62" s="243"/>
      <c r="G62" s="243"/>
      <c r="H62" s="243"/>
      <c r="I62" s="243"/>
      <c r="J62" s="243"/>
      <c r="K62" s="243"/>
      <c r="L62" s="243"/>
      <c r="M62" s="243"/>
      <c r="N62" s="283"/>
      <c r="O62" s="326"/>
      <c r="P62" s="326"/>
      <c r="Q62" s="326"/>
      <c r="R62" s="326"/>
      <c r="S62" s="326"/>
      <c r="T62" s="327"/>
    </row>
    <row r="63" spans="1:20" ht="16.5" customHeight="1">
      <c r="A63" s="286"/>
      <c r="B63" s="286"/>
      <c r="C63" s="286"/>
      <c r="D63" s="286"/>
      <c r="E63" s="286"/>
      <c r="F63" s="286"/>
      <c r="G63" s="286"/>
      <c r="H63" s="286"/>
      <c r="I63" s="286"/>
      <c r="J63" s="286"/>
      <c r="K63" s="286"/>
      <c r="L63" s="286"/>
      <c r="M63" s="286"/>
      <c r="N63" s="328"/>
      <c r="O63" s="750"/>
      <c r="P63" s="750"/>
      <c r="Q63" s="750"/>
      <c r="R63" s="750"/>
      <c r="S63" s="750"/>
      <c r="T63" s="750"/>
    </row>
    <row r="64" spans="1:20">
      <c r="A64" s="245"/>
      <c r="B64" s="245"/>
      <c r="C64" s="245"/>
      <c r="D64" s="245"/>
      <c r="E64" s="245"/>
      <c r="F64" s="245"/>
      <c r="G64" s="245"/>
      <c r="H64" s="245"/>
      <c r="I64" s="245"/>
      <c r="J64" s="245"/>
      <c r="K64" s="245"/>
      <c r="L64" s="245"/>
      <c r="M64" s="245"/>
      <c r="N64" s="245"/>
      <c r="O64" s="245"/>
      <c r="P64" s="245"/>
      <c r="Q64" s="245"/>
      <c r="R64" s="245"/>
      <c r="S64" s="245"/>
      <c r="T64" s="245"/>
    </row>
    <row r="65" spans="1:20">
      <c r="A65" s="245"/>
      <c r="B65" s="245"/>
      <c r="C65" s="245"/>
      <c r="D65" s="245"/>
      <c r="E65" s="245"/>
      <c r="F65" s="245"/>
      <c r="G65" s="245"/>
      <c r="H65" s="245"/>
      <c r="I65" s="245"/>
      <c r="J65" s="245"/>
      <c r="K65" s="245"/>
      <c r="L65" s="245"/>
      <c r="M65" s="245"/>
      <c r="N65" s="245"/>
      <c r="O65" s="245"/>
      <c r="P65" s="245"/>
      <c r="Q65" s="245"/>
      <c r="R65" s="245"/>
      <c r="S65" s="245"/>
      <c r="T65" s="245"/>
    </row>
    <row r="66" spans="1:20">
      <c r="A66" s="245"/>
      <c r="B66" s="245"/>
      <c r="C66" s="245"/>
      <c r="D66" s="245"/>
      <c r="E66" s="245"/>
      <c r="F66" s="245"/>
      <c r="G66" s="245"/>
      <c r="H66" s="245"/>
      <c r="I66" s="245"/>
      <c r="J66" s="245"/>
      <c r="K66" s="245"/>
      <c r="L66" s="245"/>
      <c r="M66" s="245"/>
      <c r="N66" s="245"/>
      <c r="O66" s="245"/>
      <c r="P66" s="245"/>
      <c r="Q66" s="245"/>
      <c r="R66" s="245"/>
      <c r="S66" s="245"/>
      <c r="T66" s="245"/>
    </row>
    <row r="67" spans="1:20">
      <c r="A67" s="245"/>
      <c r="B67" s="245"/>
      <c r="C67" s="245"/>
      <c r="D67" s="245"/>
      <c r="E67" s="245"/>
      <c r="F67" s="245"/>
      <c r="G67" s="245"/>
      <c r="H67" s="245"/>
      <c r="I67" s="245"/>
      <c r="J67" s="245"/>
      <c r="K67" s="245"/>
      <c r="L67" s="245"/>
      <c r="M67" s="245"/>
      <c r="N67" s="245"/>
      <c r="O67" s="245"/>
      <c r="P67" s="245"/>
      <c r="Q67" s="245"/>
      <c r="R67" s="245"/>
      <c r="S67" s="245"/>
      <c r="T67" s="245"/>
    </row>
    <row r="68" spans="1:20">
      <c r="C68" s="245"/>
      <c r="D68" s="245"/>
      <c r="E68" s="245"/>
      <c r="F68" s="245"/>
      <c r="G68" s="245"/>
      <c r="H68" s="245"/>
      <c r="I68" s="245"/>
      <c r="J68" s="245"/>
      <c r="K68" s="245"/>
      <c r="L68" s="245"/>
      <c r="M68" s="245"/>
      <c r="N68" s="245"/>
      <c r="O68" s="245"/>
      <c r="P68" s="245"/>
      <c r="Q68" s="245"/>
      <c r="R68" s="245"/>
      <c r="S68" s="245"/>
      <c r="T68" s="245"/>
    </row>
    <row r="71" spans="1:20">
      <c r="E71" s="278"/>
    </row>
  </sheetData>
  <mergeCells count="93">
    <mergeCell ref="B5:C6"/>
    <mergeCell ref="D5:F5"/>
    <mergeCell ref="G5:S5"/>
    <mergeCell ref="D6:F6"/>
    <mergeCell ref="G6:S6"/>
    <mergeCell ref="R1:S1"/>
    <mergeCell ref="B2:S2"/>
    <mergeCell ref="B3:H3"/>
    <mergeCell ref="N3:P3"/>
    <mergeCell ref="Q3:S3"/>
    <mergeCell ref="B8:L8"/>
    <mergeCell ref="B9:F9"/>
    <mergeCell ref="B10:F10"/>
    <mergeCell ref="G10:S10"/>
    <mergeCell ref="B11:F11"/>
    <mergeCell ref="G11:S11"/>
    <mergeCell ref="B13:F13"/>
    <mergeCell ref="B14:F15"/>
    <mergeCell ref="G14:M14"/>
    <mergeCell ref="N14:S14"/>
    <mergeCell ref="G15:J15"/>
    <mergeCell ref="N15:P15"/>
    <mergeCell ref="B16:F16"/>
    <mergeCell ref="G16:R16"/>
    <mergeCell ref="B17:F17"/>
    <mergeCell ref="G17:R17"/>
    <mergeCell ref="B18:F18"/>
    <mergeCell ref="G18:R18"/>
    <mergeCell ref="B19:F19"/>
    <mergeCell ref="G19:R19"/>
    <mergeCell ref="B20:F20"/>
    <mergeCell ref="G20:S20"/>
    <mergeCell ref="C23:J23"/>
    <mergeCell ref="K23:O23"/>
    <mergeCell ref="Q23:S23"/>
    <mergeCell ref="Q33:R33"/>
    <mergeCell ref="B24:B34"/>
    <mergeCell ref="C24:J34"/>
    <mergeCell ref="K24:M24"/>
    <mergeCell ref="Q24:R24"/>
    <mergeCell ref="K25:M25"/>
    <mergeCell ref="Q25:R25"/>
    <mergeCell ref="K26:M26"/>
    <mergeCell ref="Q26:R26"/>
    <mergeCell ref="K27:M27"/>
    <mergeCell ref="Q27:R27"/>
    <mergeCell ref="Q28:R28"/>
    <mergeCell ref="Q29:R29"/>
    <mergeCell ref="Q30:R30"/>
    <mergeCell ref="Q31:R31"/>
    <mergeCell ref="Q32:R32"/>
    <mergeCell ref="Q43:R43"/>
    <mergeCell ref="Q34:R34"/>
    <mergeCell ref="B35:B45"/>
    <mergeCell ref="C35:J45"/>
    <mergeCell ref="K35:M35"/>
    <mergeCell ref="Q35:R35"/>
    <mergeCell ref="K36:M36"/>
    <mergeCell ref="Q36:R36"/>
    <mergeCell ref="K37:M37"/>
    <mergeCell ref="Q37:R37"/>
    <mergeCell ref="K38:M38"/>
    <mergeCell ref="Q38:R38"/>
    <mergeCell ref="Q39:R39"/>
    <mergeCell ref="Q40:R40"/>
    <mergeCell ref="Q41:R41"/>
    <mergeCell ref="Q42:R42"/>
    <mergeCell ref="Q53:R53"/>
    <mergeCell ref="Q44:R44"/>
    <mergeCell ref="Q45:R45"/>
    <mergeCell ref="B46:B56"/>
    <mergeCell ref="C46:J56"/>
    <mergeCell ref="K46:M46"/>
    <mergeCell ref="Q46:R46"/>
    <mergeCell ref="K47:M47"/>
    <mergeCell ref="Q47:R47"/>
    <mergeCell ref="K48:M48"/>
    <mergeCell ref="Q48:R48"/>
    <mergeCell ref="K49:M49"/>
    <mergeCell ref="Q49:R49"/>
    <mergeCell ref="Q50:R50"/>
    <mergeCell ref="Q51:R51"/>
    <mergeCell ref="Q52:R52"/>
    <mergeCell ref="O63:T63"/>
    <mergeCell ref="Q54:R54"/>
    <mergeCell ref="Q55:R55"/>
    <mergeCell ref="Q56:R56"/>
    <mergeCell ref="B59:D59"/>
    <mergeCell ref="E59:S59"/>
    <mergeCell ref="B60:D60"/>
    <mergeCell ref="E60:L60"/>
    <mergeCell ref="M60:N60"/>
    <mergeCell ref="O60:S60"/>
  </mergeCells>
  <phoneticPr fontId="2"/>
  <dataValidations count="4">
    <dataValidation type="whole" operator="greaterThanOrEqual" allowBlank="1" showInputMessage="1" showErrorMessage="1" sqref="G15:J15 N15:P15" xr:uid="{62924743-38B7-47B7-9775-8F651704FD8E}">
      <formula1>1600</formula1>
    </dataValidation>
    <dataValidation type="decimal" operator="greaterThanOrEqual" allowBlank="1" showInputMessage="1" showErrorMessage="1" sqref="G18:R19 G16:R16 Q55 Q52 Q49:Q50 N24 N35 Q41 Q38:Q39 Q44 N46 Q30 Q27:Q28 Q33" xr:uid="{9AE167B9-6CB4-4357-9CB1-630DF99AA1A0}">
      <formula1>0</formula1>
    </dataValidation>
    <dataValidation type="whole" allowBlank="1" showInputMessage="1" showErrorMessage="1" sqref="L15 R15" xr:uid="{24F40A1F-5AC8-4A08-8B52-B97281B77637}">
      <formula1>1</formula1>
      <formula2>12</formula2>
    </dataValidation>
    <dataValidation type="whole" operator="greaterThanOrEqual" allowBlank="1" showInputMessage="1" showErrorMessage="1" sqref="G17:R17 N47:N48 N36:N37 N25:N26" xr:uid="{3CE6B942-F741-45F8-95FF-44D4D5C66C3F}">
      <formula1>0</formula1>
    </dataValidation>
  </dataValidations>
  <pageMargins left="0.70866141732283472" right="0.70866141732283472" top="0.74803149606299213" bottom="0.74803149606299213" header="0.31496062992125984" footer="0.31496062992125984"/>
  <pageSetup paperSize="9" scale="92" orientation="portrait" r:id="rId1"/>
  <headerFooter>
    <oddFooter>&amp;L&amp;9エネルギーの面的利用導入・受入検討書2025年度版</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92AF2-C56C-47E1-8B8D-28DEDFB8C927}">
  <sheetPr>
    <pageSetUpPr fitToPage="1"/>
  </sheetPr>
  <dimension ref="A1:Q98"/>
  <sheetViews>
    <sheetView view="pageBreakPreview" zoomScaleNormal="100" zoomScaleSheetLayoutView="100" workbookViewId="0">
      <selection activeCell="J32" sqref="J32"/>
    </sheetView>
  </sheetViews>
  <sheetFormatPr defaultColWidth="8.09765625" defaultRowHeight="10.8"/>
  <cols>
    <col min="1" max="1" width="1.19921875" style="235" customWidth="1"/>
    <col min="2" max="2" width="2.09765625" style="235" customWidth="1"/>
    <col min="3" max="3" width="4.19921875" style="235" customWidth="1"/>
    <col min="4" max="4" width="6.3984375" style="235" customWidth="1"/>
    <col min="5" max="5" width="10.19921875" style="235" customWidth="1"/>
    <col min="6" max="6" width="8.3984375" style="235" customWidth="1"/>
    <col min="7" max="7" width="1.19921875" style="235" customWidth="1"/>
    <col min="8" max="8" width="8.3984375" style="235" customWidth="1"/>
    <col min="9" max="9" width="2.59765625" style="235" customWidth="1"/>
    <col min="10" max="10" width="7.59765625" style="235" customWidth="1"/>
    <col min="11" max="11" width="10.19921875" style="235" customWidth="1"/>
    <col min="12" max="12" width="2.59765625" style="235" customWidth="1"/>
    <col min="13" max="13" width="6.3984375" style="235" customWidth="1"/>
    <col min="14" max="14" width="10.19921875" style="235" customWidth="1"/>
    <col min="15" max="15" width="1.19921875" style="235" customWidth="1"/>
    <col min="16" max="16" width="2.59765625" style="235" customWidth="1"/>
    <col min="17" max="17" width="1" style="235" customWidth="1"/>
    <col min="18" max="16384" width="8.09765625" style="235"/>
  </cols>
  <sheetData>
    <row r="1" spans="1:17" ht="15" customHeight="1">
      <c r="A1" s="277" t="s">
        <v>324</v>
      </c>
      <c r="B1" s="234"/>
      <c r="N1" s="805" t="s">
        <v>274</v>
      </c>
      <c r="O1" s="805"/>
      <c r="P1" s="805"/>
    </row>
    <row r="2" spans="1:17" ht="17.100000000000001" customHeight="1">
      <c r="A2" s="288" t="s">
        <v>416</v>
      </c>
      <c r="B2" s="289"/>
      <c r="C2" s="290"/>
      <c r="D2" s="290"/>
      <c r="E2" s="290"/>
      <c r="F2" s="290"/>
      <c r="G2" s="290"/>
      <c r="H2" s="290"/>
      <c r="I2" s="290"/>
      <c r="J2" s="290"/>
      <c r="K2" s="289"/>
      <c r="L2" s="289"/>
      <c r="M2" s="289"/>
      <c r="N2" s="289"/>
      <c r="O2" s="289"/>
      <c r="P2" s="289"/>
      <c r="Q2" s="237"/>
    </row>
    <row r="3" spans="1:17" ht="7.95" customHeight="1">
      <c r="A3" s="238"/>
      <c r="Q3" s="241"/>
    </row>
    <row r="4" spans="1:17" ht="17.100000000000001" customHeight="1">
      <c r="A4" s="238"/>
      <c r="C4" s="807" t="s">
        <v>326</v>
      </c>
      <c r="D4" s="807"/>
      <c r="E4" s="807"/>
      <c r="F4" s="807"/>
      <c r="G4" s="807"/>
      <c r="Q4" s="241"/>
    </row>
    <row r="5" spans="1:17" ht="17.100000000000001" customHeight="1">
      <c r="A5" s="238"/>
      <c r="D5" s="807" t="s">
        <v>327</v>
      </c>
      <c r="E5" s="807"/>
      <c r="F5" s="888">
        <v>1</v>
      </c>
      <c r="G5" s="889"/>
      <c r="H5" s="890"/>
      <c r="I5" s="235" t="s">
        <v>293</v>
      </c>
      <c r="J5" s="814" t="s">
        <v>328</v>
      </c>
      <c r="K5" s="814"/>
      <c r="L5" s="241"/>
      <c r="M5" s="850"/>
      <c r="N5" s="850"/>
      <c r="O5" s="851"/>
      <c r="P5" s="235" t="s">
        <v>329</v>
      </c>
      <c r="Q5" s="241"/>
    </row>
    <row r="6" spans="1:17" ht="17.100000000000001" customHeight="1">
      <c r="A6" s="238"/>
      <c r="D6" s="792" t="s">
        <v>330</v>
      </c>
      <c r="E6" s="792"/>
      <c r="F6" s="243"/>
      <c r="Q6" s="241"/>
    </row>
    <row r="7" spans="1:17" ht="18.75" customHeight="1">
      <c r="A7" s="238"/>
      <c r="C7" s="836" t="s">
        <v>331</v>
      </c>
      <c r="D7" s="886"/>
      <c r="E7" s="887"/>
      <c r="F7" s="846"/>
      <c r="G7" s="847"/>
      <c r="H7" s="847"/>
      <c r="I7" s="291" t="s">
        <v>291</v>
      </c>
      <c r="J7" s="842" t="s">
        <v>332</v>
      </c>
      <c r="K7" s="837"/>
      <c r="L7" s="843"/>
      <c r="M7" s="846">
        <v>0</v>
      </c>
      <c r="N7" s="847"/>
      <c r="O7" s="847"/>
      <c r="P7" s="251" t="s">
        <v>291</v>
      </c>
      <c r="Q7" s="241"/>
    </row>
    <row r="8" spans="1:17" ht="18.75" customHeight="1">
      <c r="A8" s="238"/>
      <c r="C8" s="836" t="s">
        <v>333</v>
      </c>
      <c r="D8" s="886"/>
      <c r="E8" s="887"/>
      <c r="F8" s="846"/>
      <c r="G8" s="847"/>
      <c r="H8" s="847"/>
      <c r="I8" s="291" t="s">
        <v>291</v>
      </c>
      <c r="J8" s="842" t="s">
        <v>334</v>
      </c>
      <c r="K8" s="837"/>
      <c r="L8" s="843"/>
      <c r="M8" s="846">
        <v>500</v>
      </c>
      <c r="N8" s="847"/>
      <c r="O8" s="847"/>
      <c r="P8" s="251" t="s">
        <v>291</v>
      </c>
      <c r="Q8" s="241"/>
    </row>
    <row r="9" spans="1:17" ht="18.75" customHeight="1">
      <c r="A9" s="238"/>
      <c r="C9" s="836" t="s">
        <v>335</v>
      </c>
      <c r="D9" s="886"/>
      <c r="E9" s="887"/>
      <c r="F9" s="846"/>
      <c r="G9" s="847"/>
      <c r="H9" s="847"/>
      <c r="I9" s="291" t="s">
        <v>291</v>
      </c>
      <c r="J9" s="842" t="s">
        <v>336</v>
      </c>
      <c r="K9" s="837"/>
      <c r="L9" s="843"/>
      <c r="M9" s="846">
        <v>0</v>
      </c>
      <c r="N9" s="847"/>
      <c r="O9" s="847"/>
      <c r="P9" s="251" t="s">
        <v>291</v>
      </c>
      <c r="Q9" s="241"/>
    </row>
    <row r="10" spans="1:17" ht="18.75" customHeight="1">
      <c r="A10" s="238"/>
      <c r="C10" s="836" t="s">
        <v>337</v>
      </c>
      <c r="D10" s="886"/>
      <c r="E10" s="887"/>
      <c r="F10" s="846">
        <v>3000</v>
      </c>
      <c r="G10" s="847"/>
      <c r="H10" s="847"/>
      <c r="I10" s="291" t="s">
        <v>291</v>
      </c>
      <c r="J10" s="842" t="s">
        <v>338</v>
      </c>
      <c r="K10" s="837"/>
      <c r="L10" s="843"/>
      <c r="M10" s="846">
        <v>0</v>
      </c>
      <c r="N10" s="847"/>
      <c r="O10" s="847"/>
      <c r="P10" s="251" t="s">
        <v>291</v>
      </c>
      <c r="Q10" s="241"/>
    </row>
    <row r="11" spans="1:17" ht="18.75" customHeight="1">
      <c r="A11" s="238"/>
      <c r="C11" s="836" t="s">
        <v>339</v>
      </c>
      <c r="D11" s="886"/>
      <c r="E11" s="887"/>
      <c r="F11" s="846">
        <v>25000</v>
      </c>
      <c r="G11" s="847"/>
      <c r="H11" s="847"/>
      <c r="I11" s="291" t="s">
        <v>291</v>
      </c>
      <c r="J11" s="842" t="s">
        <v>340</v>
      </c>
      <c r="K11" s="837"/>
      <c r="L11" s="843"/>
      <c r="M11" s="846">
        <v>11500</v>
      </c>
      <c r="N11" s="847"/>
      <c r="O11" s="847"/>
      <c r="P11" s="251" t="s">
        <v>291</v>
      </c>
      <c r="Q11" s="241"/>
    </row>
    <row r="12" spans="1:17" ht="18.75" customHeight="1">
      <c r="A12" s="238"/>
      <c r="C12" s="807"/>
      <c r="D12" s="881"/>
      <c r="E12" s="881"/>
      <c r="F12" s="848"/>
      <c r="G12" s="848"/>
      <c r="H12" s="848"/>
      <c r="J12" s="842" t="s">
        <v>341</v>
      </c>
      <c r="K12" s="837"/>
      <c r="L12" s="843"/>
      <c r="M12" s="846">
        <f>SUM(F7:H11,M7:O11)</f>
        <v>40000</v>
      </c>
      <c r="N12" s="847"/>
      <c r="O12" s="847"/>
      <c r="P12" s="251" t="s">
        <v>291</v>
      </c>
      <c r="Q12" s="241"/>
    </row>
    <row r="13" spans="1:17" ht="11.4" customHeight="1">
      <c r="A13" s="238"/>
      <c r="Q13" s="241"/>
    </row>
    <row r="14" spans="1:17" ht="17.100000000000001" customHeight="1">
      <c r="A14" s="238"/>
      <c r="C14" s="823" t="s">
        <v>342</v>
      </c>
      <c r="D14" s="823"/>
      <c r="E14" s="823"/>
      <c r="F14" s="823"/>
      <c r="G14" s="823"/>
      <c r="H14" s="823"/>
      <c r="I14" s="823"/>
      <c r="J14" s="823"/>
      <c r="K14" s="823"/>
      <c r="L14" s="823"/>
      <c r="M14" s="823"/>
      <c r="N14" s="823"/>
      <c r="O14" s="823"/>
      <c r="P14" s="823"/>
      <c r="Q14" s="241"/>
    </row>
    <row r="15" spans="1:17" ht="18.75" customHeight="1">
      <c r="A15" s="238"/>
      <c r="C15" s="836" t="s">
        <v>343</v>
      </c>
      <c r="D15" s="837"/>
      <c r="E15" s="837"/>
      <c r="F15" s="872"/>
      <c r="G15" s="873"/>
      <c r="H15" s="873"/>
      <c r="I15" s="293" t="s">
        <v>344</v>
      </c>
      <c r="J15" s="842" t="s">
        <v>345</v>
      </c>
      <c r="K15" s="837"/>
      <c r="L15" s="837"/>
      <c r="M15" s="872"/>
      <c r="N15" s="873"/>
      <c r="O15" s="794" t="s">
        <v>346</v>
      </c>
      <c r="P15" s="795"/>
      <c r="Q15" s="241"/>
    </row>
    <row r="16" spans="1:17" ht="18.75" customHeight="1">
      <c r="A16" s="238"/>
      <c r="C16" s="836" t="s">
        <v>347</v>
      </c>
      <c r="D16" s="837"/>
      <c r="E16" s="837"/>
      <c r="F16" s="872"/>
      <c r="G16" s="873"/>
      <c r="H16" s="873"/>
      <c r="I16" s="293" t="s">
        <v>344</v>
      </c>
      <c r="J16" s="842" t="s">
        <v>348</v>
      </c>
      <c r="K16" s="837"/>
      <c r="L16" s="837"/>
      <c r="M16" s="872"/>
      <c r="N16" s="873"/>
      <c r="O16" s="837" t="s">
        <v>346</v>
      </c>
      <c r="P16" s="843"/>
      <c r="Q16" s="241"/>
    </row>
    <row r="17" spans="1:17" ht="12" customHeight="1">
      <c r="A17" s="238"/>
      <c r="Q17" s="241"/>
    </row>
    <row r="18" spans="1:17" ht="17.100000000000001" customHeight="1">
      <c r="A18" s="238"/>
      <c r="C18" s="807" t="s">
        <v>349</v>
      </c>
      <c r="D18" s="807"/>
      <c r="E18" s="807"/>
      <c r="F18" s="807"/>
      <c r="G18" s="807"/>
      <c r="H18" s="807"/>
      <c r="I18" s="807"/>
      <c r="J18" s="807"/>
      <c r="K18" s="807"/>
      <c r="L18" s="807"/>
      <c r="Q18" s="241"/>
    </row>
    <row r="19" spans="1:17" ht="18.75" customHeight="1">
      <c r="A19" s="238"/>
      <c r="C19" s="788"/>
      <c r="D19" s="789"/>
      <c r="E19" s="789"/>
      <c r="F19" s="789"/>
      <c r="G19" s="789"/>
      <c r="H19" s="292" t="s">
        <v>350</v>
      </c>
      <c r="Q19" s="241"/>
    </row>
    <row r="20" spans="1:17" ht="12" customHeight="1">
      <c r="A20" s="238"/>
      <c r="C20" s="294"/>
      <c r="D20" s="294"/>
      <c r="E20" s="294"/>
      <c r="F20" s="294"/>
      <c r="G20" s="294"/>
      <c r="H20" s="239"/>
      <c r="Q20" s="241"/>
    </row>
    <row r="21" spans="1:17" ht="17.100000000000001" customHeight="1">
      <c r="A21" s="238"/>
      <c r="C21" s="807" t="s">
        <v>351</v>
      </c>
      <c r="D21" s="807"/>
      <c r="E21" s="807"/>
      <c r="F21" s="807"/>
      <c r="G21" s="807"/>
      <c r="Q21" s="241"/>
    </row>
    <row r="22" spans="1:17" ht="17.100000000000001" customHeight="1">
      <c r="A22" s="238"/>
      <c r="C22" s="236"/>
      <c r="D22" s="289" t="s">
        <v>352</v>
      </c>
      <c r="E22" s="289"/>
      <c r="F22" s="289"/>
      <c r="G22" s="289"/>
      <c r="H22" s="289"/>
      <c r="I22" s="289"/>
      <c r="J22" s="289"/>
      <c r="K22" s="289"/>
      <c r="L22" s="289"/>
      <c r="M22" s="289"/>
      <c r="N22" s="289"/>
      <c r="O22" s="289"/>
      <c r="P22" s="237"/>
      <c r="Q22" s="241"/>
    </row>
    <row r="23" spans="1:17" ht="17.100000000000001" customHeight="1">
      <c r="A23" s="238"/>
      <c r="C23" s="282"/>
      <c r="D23" s="243" t="s">
        <v>353</v>
      </c>
      <c r="E23" s="269"/>
      <c r="F23" s="269"/>
      <c r="G23" s="269"/>
      <c r="H23" s="269"/>
      <c r="I23" s="269"/>
      <c r="J23" s="269"/>
      <c r="K23" s="269"/>
      <c r="L23" s="269"/>
      <c r="M23" s="269"/>
      <c r="N23" s="269"/>
      <c r="O23" s="295"/>
      <c r="P23" s="327"/>
      <c r="Q23" s="329"/>
    </row>
    <row r="24" spans="1:17" ht="11.4" customHeight="1">
      <c r="A24" s="238"/>
      <c r="Q24" s="241"/>
    </row>
    <row r="25" spans="1:17" ht="15" customHeight="1">
      <c r="A25" s="238"/>
      <c r="C25" s="235" t="s">
        <v>354</v>
      </c>
      <c r="M25" s="814"/>
      <c r="N25" s="814"/>
      <c r="Q25" s="241"/>
    </row>
    <row r="26" spans="1:17" ht="15" customHeight="1">
      <c r="A26" s="238"/>
      <c r="B26" s="235" t="s">
        <v>355</v>
      </c>
      <c r="D26" s="235" t="s">
        <v>356</v>
      </c>
      <c r="G26" s="320"/>
      <c r="H26" s="841" t="s">
        <v>417</v>
      </c>
      <c r="I26" s="841"/>
      <c r="J26" s="841"/>
      <c r="K26" s="841"/>
      <c r="L26" s="841"/>
      <c r="M26" s="841"/>
      <c r="N26" s="841"/>
      <c r="Q26" s="241"/>
    </row>
    <row r="27" spans="1:17" ht="15" customHeight="1">
      <c r="A27" s="238"/>
      <c r="B27" s="235" t="s">
        <v>358</v>
      </c>
      <c r="D27" s="235" t="s">
        <v>359</v>
      </c>
      <c r="H27" s="841" t="s">
        <v>418</v>
      </c>
      <c r="I27" s="841"/>
      <c r="J27" s="841"/>
      <c r="K27" s="841"/>
      <c r="L27" s="841"/>
      <c r="M27" s="841"/>
      <c r="N27" s="841"/>
      <c r="Q27" s="241"/>
    </row>
    <row r="28" spans="1:17" ht="11.4" customHeight="1">
      <c r="A28" s="238"/>
      <c r="Q28" s="241"/>
    </row>
    <row r="29" spans="1:17" ht="17.100000000000001" customHeight="1">
      <c r="A29" s="238"/>
      <c r="C29" s="807" t="s">
        <v>419</v>
      </c>
      <c r="D29" s="807"/>
      <c r="E29" s="807"/>
      <c r="F29" s="807"/>
      <c r="G29" s="807"/>
      <c r="Q29" s="241"/>
    </row>
    <row r="30" spans="1:17" ht="20.25" customHeight="1">
      <c r="A30" s="238"/>
      <c r="C30" s="243"/>
      <c r="E30" s="243" t="s">
        <v>361</v>
      </c>
      <c r="F30" s="243"/>
      <c r="G30" s="243"/>
      <c r="H30" s="235" t="s">
        <v>362</v>
      </c>
      <c r="J30" s="330"/>
      <c r="K30" s="235" t="s">
        <v>363</v>
      </c>
      <c r="L30" s="835" t="s">
        <v>364</v>
      </c>
      <c r="M30" s="835"/>
      <c r="N30" s="835"/>
      <c r="O30" s="835"/>
      <c r="P30" s="835"/>
      <c r="Q30" s="241"/>
    </row>
    <row r="31" spans="1:17" ht="38.4" customHeight="1">
      <c r="A31" s="238"/>
      <c r="C31" s="836" t="s">
        <v>365</v>
      </c>
      <c r="D31" s="837"/>
      <c r="E31" s="837"/>
      <c r="F31" s="837"/>
      <c r="G31" s="838"/>
      <c r="H31" s="839"/>
      <c r="I31" s="839"/>
      <c r="J31" s="839"/>
      <c r="K31" s="839"/>
      <c r="L31" s="839"/>
      <c r="M31" s="839"/>
      <c r="N31" s="839"/>
      <c r="O31" s="839"/>
      <c r="P31" s="840"/>
      <c r="Q31" s="255"/>
    </row>
    <row r="32" spans="1:17" ht="11.4" customHeight="1">
      <c r="A32" s="238"/>
      <c r="Q32" s="241"/>
    </row>
    <row r="33" spans="1:17" ht="38.4" customHeight="1">
      <c r="A33" s="238"/>
      <c r="C33" s="836" t="s">
        <v>366</v>
      </c>
      <c r="D33" s="837"/>
      <c r="E33" s="837"/>
      <c r="F33" s="837"/>
      <c r="G33" s="838"/>
      <c r="H33" s="839"/>
      <c r="I33" s="839"/>
      <c r="J33" s="839"/>
      <c r="K33" s="839"/>
      <c r="L33" s="839"/>
      <c r="M33" s="839"/>
      <c r="N33" s="839"/>
      <c r="O33" s="839"/>
      <c r="P33" s="840"/>
      <c r="Q33" s="255"/>
    </row>
    <row r="34" spans="1:17" ht="13.2" customHeight="1">
      <c r="A34" s="238"/>
      <c r="Q34" s="241"/>
    </row>
    <row r="35" spans="1:17" ht="17.100000000000001" customHeight="1">
      <c r="A35" s="238"/>
      <c r="C35" s="792" t="s">
        <v>367</v>
      </c>
      <c r="D35" s="792"/>
      <c r="E35" s="792"/>
      <c r="F35" s="792"/>
      <c r="G35" s="792"/>
      <c r="Q35" s="241"/>
    </row>
    <row r="36" spans="1:17" ht="17.100000000000001" customHeight="1">
      <c r="A36" s="238"/>
      <c r="C36" s="236"/>
      <c r="D36" s="289" t="s">
        <v>420</v>
      </c>
      <c r="E36" s="289"/>
      <c r="F36" s="289"/>
      <c r="G36" s="289"/>
      <c r="H36" s="289"/>
      <c r="I36" s="289"/>
      <c r="J36" s="289"/>
      <c r="K36" s="289"/>
      <c r="L36" s="289"/>
      <c r="M36" s="289"/>
      <c r="N36" s="289"/>
      <c r="O36" s="289"/>
      <c r="P36" s="237"/>
      <c r="Q36" s="241"/>
    </row>
    <row r="37" spans="1:17" ht="17.100000000000001" customHeight="1">
      <c r="A37" s="238"/>
      <c r="C37" s="238"/>
      <c r="D37" s="235" t="s">
        <v>421</v>
      </c>
      <c r="P37" s="241"/>
      <c r="Q37" s="241"/>
    </row>
    <row r="38" spans="1:17" ht="17.100000000000001" customHeight="1">
      <c r="A38" s="238"/>
      <c r="C38" s="238"/>
      <c r="D38" s="235" t="s">
        <v>422</v>
      </c>
      <c r="P38" s="241"/>
      <c r="Q38" s="241"/>
    </row>
    <row r="39" spans="1:17" ht="17.100000000000001" customHeight="1">
      <c r="A39" s="238"/>
      <c r="C39" s="238"/>
      <c r="D39" s="235" t="s">
        <v>423</v>
      </c>
      <c r="P39" s="241"/>
      <c r="Q39" s="241"/>
    </row>
    <row r="40" spans="1:17" ht="17.100000000000001" customHeight="1">
      <c r="A40" s="238"/>
      <c r="C40" s="282"/>
      <c r="D40" s="243" t="s">
        <v>372</v>
      </c>
      <c r="E40" s="822"/>
      <c r="F40" s="822"/>
      <c r="G40" s="822"/>
      <c r="H40" s="822"/>
      <c r="I40" s="822"/>
      <c r="J40" s="822"/>
      <c r="K40" s="822"/>
      <c r="L40" s="822"/>
      <c r="M40" s="822"/>
      <c r="N40" s="822"/>
      <c r="O40" s="295" t="s">
        <v>373</v>
      </c>
      <c r="P40" s="327"/>
      <c r="Q40" s="329"/>
    </row>
    <row r="41" spans="1:17" ht="11.4" customHeight="1">
      <c r="A41" s="238"/>
      <c r="Q41" s="241"/>
    </row>
    <row r="42" spans="1:17" ht="17.100000000000001" customHeight="1">
      <c r="A42" s="238"/>
      <c r="C42" s="823" t="s">
        <v>374</v>
      </c>
      <c r="D42" s="823"/>
      <c r="E42" s="823"/>
      <c r="F42" s="823"/>
      <c r="G42" s="823"/>
      <c r="H42" s="823"/>
      <c r="Q42" s="241"/>
    </row>
    <row r="43" spans="1:17" ht="27.75" customHeight="1">
      <c r="A43" s="238"/>
      <c r="B43" s="241"/>
      <c r="C43" s="298"/>
      <c r="D43" s="824" t="s">
        <v>375</v>
      </c>
      <c r="E43" s="825"/>
      <c r="F43" s="826" t="s">
        <v>376</v>
      </c>
      <c r="G43" s="827"/>
      <c r="H43" s="828"/>
      <c r="I43" s="883" t="s">
        <v>424</v>
      </c>
      <c r="J43" s="884"/>
      <c r="K43" s="884"/>
      <c r="L43" s="884"/>
      <c r="M43" s="884"/>
      <c r="N43" s="884"/>
      <c r="O43" s="884"/>
      <c r="P43" s="885"/>
      <c r="Q43" s="241"/>
    </row>
    <row r="44" spans="1:17" ht="27.75" customHeight="1">
      <c r="A44" s="238"/>
      <c r="B44" s="241"/>
      <c r="C44" s="331"/>
      <c r="D44" s="824" t="s">
        <v>377</v>
      </c>
      <c r="E44" s="825"/>
      <c r="F44" s="832" t="s">
        <v>378</v>
      </c>
      <c r="G44" s="833"/>
      <c r="H44" s="834"/>
      <c r="I44" s="829"/>
      <c r="J44" s="830"/>
      <c r="K44" s="830"/>
      <c r="L44" s="830"/>
      <c r="M44" s="830"/>
      <c r="N44" s="830"/>
      <c r="O44" s="830"/>
      <c r="P44" s="831"/>
      <c r="Q44" s="241"/>
    </row>
    <row r="45" spans="1:17" ht="11.4" customHeight="1">
      <c r="A45" s="238"/>
      <c r="C45" s="324"/>
      <c r="I45" s="254"/>
      <c r="J45" s="254"/>
      <c r="K45" s="254"/>
      <c r="L45" s="254"/>
      <c r="M45" s="254"/>
      <c r="N45" s="254"/>
      <c r="O45" s="254"/>
      <c r="P45" s="254"/>
      <c r="Q45" s="241"/>
    </row>
    <row r="46" spans="1:17" ht="11.4" customHeight="1">
      <c r="A46" s="238"/>
      <c r="Q46" s="241"/>
    </row>
    <row r="47" spans="1:17" ht="14.4" customHeight="1">
      <c r="A47" s="282"/>
      <c r="B47" s="243"/>
      <c r="C47" s="243"/>
      <c r="D47" s="243"/>
      <c r="E47" s="243"/>
      <c r="F47" s="243"/>
      <c r="G47" s="243"/>
      <c r="H47" s="243"/>
      <c r="I47" s="243"/>
      <c r="J47" s="243"/>
      <c r="K47" s="243"/>
      <c r="L47" s="243"/>
      <c r="M47" s="243"/>
      <c r="N47" s="243"/>
      <c r="O47" s="243"/>
      <c r="P47" s="243"/>
      <c r="Q47" s="300"/>
    </row>
    <row r="48" spans="1:17" ht="18.75" customHeight="1">
      <c r="A48" s="301"/>
      <c r="B48" s="301"/>
      <c r="C48" s="302"/>
      <c r="D48" s="302"/>
      <c r="E48" s="302"/>
      <c r="F48" s="302"/>
      <c r="G48" s="302"/>
      <c r="H48" s="303"/>
      <c r="I48" s="301"/>
      <c r="J48" s="301"/>
      <c r="K48" s="301"/>
      <c r="L48" s="301"/>
      <c r="M48" s="821"/>
      <c r="N48" s="821"/>
      <c r="O48" s="821"/>
      <c r="P48" s="821"/>
      <c r="Q48" s="821"/>
    </row>
    <row r="49" spans="1:17" ht="17.100000000000001" customHeight="1">
      <c r="A49" s="304"/>
      <c r="B49" s="304"/>
      <c r="C49" s="808"/>
      <c r="D49" s="808"/>
      <c r="E49" s="808"/>
      <c r="F49" s="808"/>
      <c r="G49" s="808"/>
      <c r="H49" s="304"/>
      <c r="I49" s="304"/>
      <c r="J49" s="304"/>
      <c r="K49" s="304"/>
      <c r="L49" s="304"/>
      <c r="M49" s="304"/>
      <c r="N49" s="304"/>
      <c r="O49" s="304"/>
      <c r="P49" s="304"/>
      <c r="Q49" s="304"/>
    </row>
    <row r="50" spans="1:17" ht="38.1" customHeight="1">
      <c r="A50" s="304"/>
      <c r="B50" s="304"/>
      <c r="C50" s="818"/>
      <c r="D50" s="818"/>
      <c r="E50" s="818"/>
      <c r="F50" s="818"/>
      <c r="G50" s="818"/>
      <c r="H50" s="818"/>
      <c r="I50" s="818"/>
      <c r="J50" s="818"/>
      <c r="K50" s="818"/>
      <c r="L50" s="818"/>
      <c r="M50" s="818"/>
      <c r="N50" s="818"/>
      <c r="O50" s="818"/>
      <c r="P50" s="279"/>
      <c r="Q50" s="279"/>
    </row>
    <row r="51" spans="1:17" ht="7.5" customHeight="1">
      <c r="B51" s="305"/>
      <c r="C51" s="305"/>
      <c r="D51" s="305"/>
      <c r="E51" s="305"/>
      <c r="F51" s="305"/>
      <c r="G51" s="305"/>
      <c r="H51" s="305"/>
      <c r="I51" s="305"/>
      <c r="J51" s="305"/>
      <c r="K51" s="305"/>
      <c r="L51" s="305"/>
      <c r="M51" s="305"/>
      <c r="N51" s="305"/>
    </row>
    <row r="52" spans="1:17" ht="17.100000000000001" customHeight="1">
      <c r="D52" s="807"/>
      <c r="E52" s="807"/>
      <c r="F52" s="807"/>
    </row>
    <row r="53" spans="1:17" ht="24.45" customHeight="1">
      <c r="B53" s="814"/>
      <c r="C53" s="814"/>
      <c r="D53" s="814"/>
      <c r="E53" s="818"/>
      <c r="F53" s="818"/>
      <c r="G53" s="818"/>
      <c r="H53" s="818"/>
      <c r="I53" s="818"/>
      <c r="J53" s="818"/>
      <c r="K53" s="818"/>
      <c r="L53" s="818"/>
      <c r="M53" s="818"/>
      <c r="N53" s="882"/>
    </row>
    <row r="54" spans="1:17" ht="6.75" customHeight="1"/>
    <row r="55" spans="1:17" ht="17.100000000000001" customHeight="1">
      <c r="B55" s="807"/>
      <c r="C55" s="807"/>
      <c r="D55" s="807"/>
      <c r="G55" s="818"/>
      <c r="H55" s="818"/>
      <c r="I55" s="818"/>
      <c r="J55" s="818"/>
      <c r="K55" s="818"/>
      <c r="L55" s="818"/>
      <c r="M55" s="818"/>
      <c r="N55" s="882"/>
    </row>
    <row r="56" spans="1:17" ht="17.100000000000001" customHeight="1">
      <c r="B56" s="807"/>
      <c r="C56" s="807"/>
      <c r="D56" s="807"/>
      <c r="E56" s="807"/>
      <c r="F56" s="807"/>
    </row>
    <row r="57" spans="1:17" ht="27.75" customHeight="1">
      <c r="B57" s="814"/>
      <c r="C57" s="814"/>
      <c r="D57" s="814"/>
      <c r="E57" s="820"/>
      <c r="F57" s="881"/>
    </row>
    <row r="58" spans="1:17" ht="27.75" customHeight="1">
      <c r="C58" s="324"/>
      <c r="E58" s="807"/>
      <c r="F58" s="807"/>
      <c r="G58" s="818"/>
      <c r="H58" s="818"/>
      <c r="I58" s="818"/>
      <c r="J58" s="818"/>
      <c r="K58" s="818"/>
      <c r="L58" s="818"/>
      <c r="M58" s="818"/>
      <c r="N58" s="882"/>
    </row>
    <row r="59" spans="1:17" ht="21.75" customHeight="1">
      <c r="B59" s="807"/>
      <c r="C59" s="807"/>
      <c r="D59" s="807"/>
    </row>
    <row r="60" spans="1:17" ht="24.45" customHeight="1">
      <c r="B60" s="814"/>
      <c r="C60" s="814"/>
      <c r="D60" s="814"/>
      <c r="E60" s="818"/>
      <c r="F60" s="818"/>
      <c r="G60" s="818"/>
      <c r="H60" s="818"/>
      <c r="I60" s="818"/>
      <c r="J60" s="818"/>
      <c r="K60" s="818"/>
      <c r="L60" s="818"/>
      <c r="M60" s="818"/>
      <c r="N60" s="882"/>
    </row>
    <row r="61" spans="1:17" ht="17.100000000000001" customHeight="1"/>
    <row r="62" spans="1:17" ht="17.100000000000001" customHeight="1">
      <c r="E62" s="818"/>
      <c r="F62" s="818"/>
      <c r="G62" s="818"/>
      <c r="H62" s="818"/>
      <c r="I62" s="818"/>
      <c r="J62" s="818"/>
      <c r="K62" s="818"/>
      <c r="L62" s="818"/>
      <c r="M62" s="818"/>
      <c r="N62" s="882"/>
    </row>
    <row r="63" spans="1:17" ht="17.100000000000001" customHeight="1"/>
    <row r="64" spans="1:17" ht="17.100000000000001" customHeight="1">
      <c r="B64" s="807"/>
      <c r="C64" s="807"/>
      <c r="D64" s="807"/>
    </row>
    <row r="65" spans="2:14" ht="18.75" customHeight="1">
      <c r="B65" s="814"/>
      <c r="C65" s="814"/>
      <c r="D65" s="814"/>
    </row>
    <row r="66" spans="2:14" ht="24.45" customHeight="1">
      <c r="B66" s="814"/>
      <c r="C66" s="814"/>
      <c r="D66" s="814"/>
      <c r="E66" s="818"/>
      <c r="F66" s="818"/>
      <c r="G66" s="818"/>
      <c r="H66" s="818"/>
      <c r="I66" s="818"/>
      <c r="J66" s="818"/>
      <c r="K66" s="818"/>
      <c r="L66" s="818"/>
      <c r="M66" s="818"/>
      <c r="N66" s="882"/>
    </row>
    <row r="67" spans="2:14" ht="7.5" customHeight="1"/>
    <row r="68" spans="2:14" ht="17.100000000000001" customHeight="1">
      <c r="B68" s="807"/>
      <c r="C68" s="807"/>
      <c r="D68" s="807"/>
      <c r="E68" s="807"/>
      <c r="F68" s="807"/>
    </row>
    <row r="69" spans="2:14" ht="17.100000000000001" customHeight="1">
      <c r="B69" s="807"/>
      <c r="C69" s="807"/>
      <c r="D69" s="807"/>
      <c r="E69" s="807"/>
      <c r="F69" s="807"/>
    </row>
    <row r="70" spans="2:14" ht="6.75" customHeight="1"/>
    <row r="71" spans="2:14" ht="17.100000000000001" customHeight="1">
      <c r="B71" s="807"/>
      <c r="C71" s="807"/>
      <c r="D71" s="807"/>
      <c r="E71" s="807"/>
      <c r="F71" s="807"/>
      <c r="G71" s="814"/>
      <c r="H71" s="814"/>
      <c r="I71" s="814"/>
      <c r="J71" s="814"/>
      <c r="K71" s="814"/>
      <c r="L71" s="814"/>
      <c r="M71" s="814"/>
      <c r="N71" s="814"/>
    </row>
    <row r="72" spans="2:14" ht="17.100000000000001" customHeight="1">
      <c r="B72" s="814"/>
      <c r="C72" s="814"/>
      <c r="D72" s="814"/>
      <c r="E72" s="814"/>
      <c r="F72" s="818"/>
      <c r="G72" s="818"/>
      <c r="H72" s="818"/>
      <c r="I72" s="818"/>
      <c r="J72" s="818"/>
      <c r="K72" s="818"/>
      <c r="L72" s="818"/>
      <c r="M72" s="814"/>
      <c r="N72" s="814"/>
    </row>
    <row r="73" spans="2:14" ht="17.100000000000001" customHeight="1">
      <c r="B73" s="807"/>
      <c r="C73" s="807"/>
      <c r="D73" s="807"/>
      <c r="E73" s="807"/>
      <c r="F73" s="807"/>
      <c r="G73" s="818"/>
      <c r="H73" s="818"/>
      <c r="I73" s="818"/>
      <c r="J73" s="818"/>
      <c r="K73" s="818"/>
      <c r="L73" s="818"/>
      <c r="M73" s="814"/>
      <c r="N73" s="814"/>
    </row>
    <row r="74" spans="2:14" ht="6.75" customHeight="1"/>
    <row r="75" spans="2:14" ht="17.100000000000001" customHeight="1">
      <c r="B75" s="807"/>
      <c r="C75" s="807"/>
      <c r="D75" s="807"/>
      <c r="E75" s="807"/>
      <c r="F75" s="807"/>
      <c r="G75" s="807"/>
      <c r="H75" s="807"/>
    </row>
    <row r="76" spans="2:14" ht="17.100000000000001" customHeight="1">
      <c r="B76" s="814"/>
      <c r="C76" s="814"/>
      <c r="D76" s="814"/>
      <c r="E76" s="814"/>
      <c r="F76" s="818"/>
      <c r="G76" s="818"/>
      <c r="H76" s="818"/>
      <c r="I76" s="818"/>
      <c r="J76" s="818"/>
      <c r="K76" s="818"/>
      <c r="L76" s="818"/>
      <c r="M76" s="814"/>
      <c r="N76" s="814"/>
    </row>
    <row r="77" spans="2:14" ht="17.100000000000001" customHeight="1">
      <c r="B77" s="807"/>
      <c r="C77" s="807"/>
      <c r="D77" s="807"/>
      <c r="E77" s="807"/>
      <c r="F77" s="807"/>
      <c r="G77" s="818"/>
      <c r="H77" s="818"/>
      <c r="I77" s="818"/>
      <c r="J77" s="818"/>
      <c r="K77" s="818"/>
      <c r="L77" s="818"/>
      <c r="M77" s="814"/>
      <c r="N77" s="814"/>
    </row>
    <row r="78" spans="2:14" ht="6.75" customHeight="1"/>
    <row r="79" spans="2:14" ht="17.100000000000001" customHeight="1">
      <c r="B79" s="807"/>
      <c r="C79" s="807"/>
      <c r="D79" s="807"/>
      <c r="E79" s="807"/>
      <c r="F79" s="807"/>
      <c r="G79" s="807"/>
      <c r="H79" s="807"/>
      <c r="I79" s="807"/>
      <c r="J79" s="807"/>
    </row>
    <row r="80" spans="2:14" ht="17.100000000000001" customHeight="1">
      <c r="E80" s="816"/>
      <c r="F80" s="816"/>
      <c r="G80" s="816"/>
      <c r="H80" s="814"/>
      <c r="I80" s="814"/>
      <c r="J80" s="818"/>
      <c r="K80" s="818"/>
      <c r="L80" s="818"/>
      <c r="M80" s="818"/>
      <c r="N80" s="818"/>
    </row>
    <row r="81" spans="2:14" ht="6.75" customHeight="1"/>
    <row r="82" spans="2:14" ht="17.100000000000001" customHeight="1">
      <c r="B82" s="807"/>
      <c r="C82" s="807"/>
      <c r="D82" s="807"/>
      <c r="E82" s="807"/>
      <c r="F82" s="807"/>
      <c r="G82" s="807"/>
      <c r="H82" s="807"/>
      <c r="I82" s="807"/>
    </row>
    <row r="83" spans="2:14" ht="17.100000000000001" customHeight="1">
      <c r="B83" s="814"/>
      <c r="C83" s="814"/>
      <c r="D83" s="814"/>
      <c r="E83" s="814"/>
      <c r="F83" s="818"/>
      <c r="G83" s="818"/>
      <c r="H83" s="818"/>
      <c r="I83" s="818"/>
      <c r="J83" s="818"/>
      <c r="K83" s="818"/>
      <c r="L83" s="818"/>
      <c r="M83" s="814"/>
      <c r="N83" s="814"/>
    </row>
    <row r="84" spans="2:14" ht="17.100000000000001" customHeight="1">
      <c r="B84" s="814"/>
      <c r="C84" s="881"/>
      <c r="D84" s="881"/>
      <c r="E84" s="816"/>
      <c r="F84" s="816"/>
      <c r="G84" s="816"/>
      <c r="H84" s="816"/>
      <c r="J84" s="816"/>
      <c r="K84" s="816"/>
      <c r="L84" s="816"/>
    </row>
    <row r="85" spans="2:14" ht="7.5" customHeight="1"/>
    <row r="86" spans="2:14" ht="15" customHeight="1"/>
    <row r="87" spans="2:14" ht="17.100000000000001" customHeight="1"/>
    <row r="88" spans="2:14" ht="17.100000000000001" customHeight="1"/>
    <row r="89" spans="2:14" ht="17.100000000000001" customHeight="1"/>
    <row r="90" spans="2:14" ht="17.100000000000001" customHeight="1"/>
    <row r="91" spans="2:14" ht="17.100000000000001" customHeight="1"/>
    <row r="92" spans="2:14" ht="17.100000000000001" customHeight="1"/>
    <row r="93" spans="2:14" ht="17.100000000000001" customHeight="1"/>
    <row r="94" spans="2:14" ht="17.100000000000001" customHeight="1"/>
    <row r="95" spans="2:14" ht="17.100000000000001" customHeight="1"/>
    <row r="96" spans="2:14" ht="17.100000000000001" customHeight="1"/>
    <row r="97" spans="7:14" ht="17.100000000000001" customHeight="1">
      <c r="G97" s="817"/>
      <c r="H97" s="817"/>
      <c r="I97" s="817"/>
      <c r="J97" s="817"/>
      <c r="K97" s="817"/>
      <c r="L97" s="817"/>
      <c r="M97" s="817"/>
      <c r="N97" s="881"/>
    </row>
    <row r="98" spans="7:14" ht="17.100000000000001" customHeight="1"/>
  </sheetData>
  <mergeCells count="114">
    <mergeCell ref="N1:P1"/>
    <mergeCell ref="C4:G4"/>
    <mergeCell ref="D5:E5"/>
    <mergeCell ref="F5:H5"/>
    <mergeCell ref="J5:K5"/>
    <mergeCell ref="M5:O5"/>
    <mergeCell ref="C9:E9"/>
    <mergeCell ref="F9:H9"/>
    <mergeCell ref="J9:L9"/>
    <mergeCell ref="M9:O9"/>
    <mergeCell ref="C10:E10"/>
    <mergeCell ref="F10:H10"/>
    <mergeCell ref="J10:L10"/>
    <mergeCell ref="M10:O10"/>
    <mergeCell ref="D6:E6"/>
    <mergeCell ref="C7:E7"/>
    <mergeCell ref="F7:H7"/>
    <mergeCell ref="J7:L7"/>
    <mergeCell ref="M7:O7"/>
    <mergeCell ref="C8:E8"/>
    <mergeCell ref="F8:H8"/>
    <mergeCell ref="J8:L8"/>
    <mergeCell ref="M8:O8"/>
    <mergeCell ref="O16:P16"/>
    <mergeCell ref="C18:L18"/>
    <mergeCell ref="C14:P14"/>
    <mergeCell ref="C15:E15"/>
    <mergeCell ref="F15:H15"/>
    <mergeCell ref="J15:L15"/>
    <mergeCell ref="M15:N15"/>
    <mergeCell ref="O15:P15"/>
    <mergeCell ref="C11:E11"/>
    <mergeCell ref="F11:H11"/>
    <mergeCell ref="J11:L11"/>
    <mergeCell ref="M11:O11"/>
    <mergeCell ref="C12:E12"/>
    <mergeCell ref="F12:H12"/>
    <mergeCell ref="J12:L12"/>
    <mergeCell ref="M12:O12"/>
    <mergeCell ref="C19:G19"/>
    <mergeCell ref="C21:G21"/>
    <mergeCell ref="M25:N25"/>
    <mergeCell ref="H26:N26"/>
    <mergeCell ref="H27:N27"/>
    <mergeCell ref="C29:G29"/>
    <mergeCell ref="C16:E16"/>
    <mergeCell ref="F16:H16"/>
    <mergeCell ref="J16:L16"/>
    <mergeCell ref="M16:N16"/>
    <mergeCell ref="E40:N40"/>
    <mergeCell ref="C42:H42"/>
    <mergeCell ref="D43:E43"/>
    <mergeCell ref="F43:H43"/>
    <mergeCell ref="I43:P43"/>
    <mergeCell ref="D44:E44"/>
    <mergeCell ref="F44:H44"/>
    <mergeCell ref="I44:P44"/>
    <mergeCell ref="L30:P30"/>
    <mergeCell ref="C31:F31"/>
    <mergeCell ref="G31:P31"/>
    <mergeCell ref="C33:F33"/>
    <mergeCell ref="G33:P33"/>
    <mergeCell ref="C35:G35"/>
    <mergeCell ref="B55:D55"/>
    <mergeCell ref="G55:N55"/>
    <mergeCell ref="B56:F56"/>
    <mergeCell ref="B57:D57"/>
    <mergeCell ref="E57:F57"/>
    <mergeCell ref="E58:F58"/>
    <mergeCell ref="G58:N58"/>
    <mergeCell ref="M48:Q48"/>
    <mergeCell ref="C49:G49"/>
    <mergeCell ref="C50:O50"/>
    <mergeCell ref="D52:F52"/>
    <mergeCell ref="B53:D53"/>
    <mergeCell ref="E53:N53"/>
    <mergeCell ref="B66:D66"/>
    <mergeCell ref="E66:N66"/>
    <mergeCell ref="B68:F68"/>
    <mergeCell ref="B69:F69"/>
    <mergeCell ref="B71:F71"/>
    <mergeCell ref="G71:L71"/>
    <mergeCell ref="M71:N71"/>
    <mergeCell ref="B59:D59"/>
    <mergeCell ref="B60:D60"/>
    <mergeCell ref="E60:N60"/>
    <mergeCell ref="E62:N62"/>
    <mergeCell ref="B64:D64"/>
    <mergeCell ref="B65:D65"/>
    <mergeCell ref="B75:H75"/>
    <mergeCell ref="B76:E76"/>
    <mergeCell ref="F76:L76"/>
    <mergeCell ref="M76:N76"/>
    <mergeCell ref="B77:F77"/>
    <mergeCell ref="G77:L77"/>
    <mergeCell ref="M77:N77"/>
    <mergeCell ref="B72:E72"/>
    <mergeCell ref="F72:L72"/>
    <mergeCell ref="M72:N72"/>
    <mergeCell ref="B73:F73"/>
    <mergeCell ref="G73:L73"/>
    <mergeCell ref="M73:N73"/>
    <mergeCell ref="B84:D84"/>
    <mergeCell ref="E84:H84"/>
    <mergeCell ref="J84:L84"/>
    <mergeCell ref="G97:N97"/>
    <mergeCell ref="B79:J79"/>
    <mergeCell ref="E80:G80"/>
    <mergeCell ref="H80:I80"/>
    <mergeCell ref="J80:N80"/>
    <mergeCell ref="B82:I82"/>
    <mergeCell ref="B83:E83"/>
    <mergeCell ref="F83:L83"/>
    <mergeCell ref="M83:N83"/>
  </mergeCells>
  <phoneticPr fontId="2"/>
  <dataValidations count="3">
    <dataValidation type="whole" operator="greaterThanOrEqual" allowBlank="1" showInputMessage="1" showErrorMessage="1" sqref="F5:H5 M5:O5" xr:uid="{A737A0E7-EE84-4661-8A62-DEC9B9626B31}">
      <formula1>0</formula1>
    </dataValidation>
    <dataValidation operator="greaterThanOrEqual" allowBlank="1" showInputMessage="1" showErrorMessage="1" sqref="A48:Q50" xr:uid="{CC204B84-31CB-4F81-909B-8B6D8B2EB29B}"/>
    <dataValidation type="decimal" operator="greaterThanOrEqual" allowBlank="1" showInputMessage="1" showErrorMessage="1" sqref="E80:G80 J84:L84 E84:H84 C19:G20 F7:F12 M15:N16 F15:H16 M7:M12" xr:uid="{623F4D32-131D-4F2A-971C-1098D1723DB8}">
      <formula1>0</formula1>
    </dataValidation>
  </dataValidations>
  <pageMargins left="0.70866141732283472" right="0.70866141732283472" top="0.74803149606299213" bottom="0.74803149606299213" header="0.31496062992125984" footer="0.31496062992125984"/>
  <pageSetup paperSize="9" scale="93" fitToHeight="0" orientation="portrait" r:id="rId1"/>
  <headerFooter>
    <oddFooter>&amp;L&amp;9エネルギーの面的利用導入・受入検討書2025年度版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Option Button 1">
              <controlPr defaultSize="0" autoFill="0" autoLine="0" autoPict="0">
                <anchor moveWithCells="1">
                  <from>
                    <xdr:col>2</xdr:col>
                    <xdr:colOff>38100</xdr:colOff>
                    <xdr:row>36</xdr:row>
                    <xdr:rowOff>7620</xdr:rowOff>
                  </from>
                  <to>
                    <xdr:col>2</xdr:col>
                    <xdr:colOff>289560</xdr:colOff>
                    <xdr:row>37</xdr:row>
                    <xdr:rowOff>7620</xdr:rowOff>
                  </to>
                </anchor>
              </controlPr>
            </control>
          </mc:Choice>
        </mc:AlternateContent>
        <mc:AlternateContent xmlns:mc="http://schemas.openxmlformats.org/markup-compatibility/2006">
          <mc:Choice Requires="x14">
            <control shapeId="13314" r:id="rId5" name="Option Button 2">
              <controlPr defaultSize="0" autoFill="0" autoLine="0" autoPict="0">
                <anchor moveWithCells="1">
                  <from>
                    <xdr:col>2</xdr:col>
                    <xdr:colOff>38100</xdr:colOff>
                    <xdr:row>37</xdr:row>
                    <xdr:rowOff>0</xdr:rowOff>
                  </from>
                  <to>
                    <xdr:col>2</xdr:col>
                    <xdr:colOff>289560</xdr:colOff>
                    <xdr:row>38</xdr:row>
                    <xdr:rowOff>0</xdr:rowOff>
                  </to>
                </anchor>
              </controlPr>
            </control>
          </mc:Choice>
        </mc:AlternateContent>
        <mc:AlternateContent xmlns:mc="http://schemas.openxmlformats.org/markup-compatibility/2006">
          <mc:Choice Requires="x14">
            <control shapeId="13315" r:id="rId6" name="Option Button 3">
              <controlPr defaultSize="0" autoFill="0" autoLine="0" autoPict="0">
                <anchor moveWithCells="1">
                  <from>
                    <xdr:col>2</xdr:col>
                    <xdr:colOff>38100</xdr:colOff>
                    <xdr:row>39</xdr:row>
                    <xdr:rowOff>7620</xdr:rowOff>
                  </from>
                  <to>
                    <xdr:col>2</xdr:col>
                    <xdr:colOff>289560</xdr:colOff>
                    <xdr:row>40</xdr:row>
                    <xdr:rowOff>7620</xdr:rowOff>
                  </to>
                </anchor>
              </controlPr>
            </control>
          </mc:Choice>
        </mc:AlternateContent>
        <mc:AlternateContent xmlns:mc="http://schemas.openxmlformats.org/markup-compatibility/2006">
          <mc:Choice Requires="x14">
            <control shapeId="13316" r:id="rId7" name="Option Button 4">
              <controlPr defaultSize="0" autoFill="0" autoLine="0" autoPict="0">
                <anchor moveWithCells="1">
                  <from>
                    <xdr:col>3</xdr:col>
                    <xdr:colOff>266700</xdr:colOff>
                    <xdr:row>28</xdr:row>
                    <xdr:rowOff>182880</xdr:rowOff>
                  </from>
                  <to>
                    <xdr:col>4</xdr:col>
                    <xdr:colOff>99060</xdr:colOff>
                    <xdr:row>30</xdr:row>
                    <xdr:rowOff>0</xdr:rowOff>
                  </to>
                </anchor>
              </controlPr>
            </control>
          </mc:Choice>
        </mc:AlternateContent>
        <mc:AlternateContent xmlns:mc="http://schemas.openxmlformats.org/markup-compatibility/2006">
          <mc:Choice Requires="x14">
            <control shapeId="13317" r:id="rId8" name="Option Button 5">
              <controlPr defaultSize="0" autoFill="0" autoLine="0" autoPict="0">
                <anchor moveWithCells="1">
                  <from>
                    <xdr:col>5</xdr:col>
                    <xdr:colOff>518160</xdr:colOff>
                    <xdr:row>28</xdr:row>
                    <xdr:rowOff>175260</xdr:rowOff>
                  </from>
                  <to>
                    <xdr:col>7</xdr:col>
                    <xdr:colOff>99060</xdr:colOff>
                    <xdr:row>30</xdr:row>
                    <xdr:rowOff>0</xdr:rowOff>
                  </to>
                </anchor>
              </controlPr>
            </control>
          </mc:Choice>
        </mc:AlternateContent>
        <mc:AlternateContent xmlns:mc="http://schemas.openxmlformats.org/markup-compatibility/2006">
          <mc:Choice Requires="x14">
            <control shapeId="13318" r:id="rId9" name="Option Button 6">
              <controlPr defaultSize="0" autoFill="0" autoLine="0" autoPict="0">
                <anchor moveWithCells="1">
                  <from>
                    <xdr:col>9</xdr:col>
                    <xdr:colOff>342900</xdr:colOff>
                    <xdr:row>28</xdr:row>
                    <xdr:rowOff>182880</xdr:rowOff>
                  </from>
                  <to>
                    <xdr:col>10</xdr:col>
                    <xdr:colOff>83820</xdr:colOff>
                    <xdr:row>30</xdr:row>
                    <xdr:rowOff>7620</xdr:rowOff>
                  </to>
                </anchor>
              </controlPr>
            </control>
          </mc:Choice>
        </mc:AlternateContent>
        <mc:AlternateContent xmlns:mc="http://schemas.openxmlformats.org/markup-compatibility/2006">
          <mc:Choice Requires="x14">
            <control shapeId="13319" r:id="rId10" name="Option Button 7">
              <controlPr defaultSize="0" autoFill="0" autoLine="0" autoPict="0">
                <anchor moveWithCells="1">
                  <from>
                    <xdr:col>2</xdr:col>
                    <xdr:colOff>38100</xdr:colOff>
                    <xdr:row>38</xdr:row>
                    <xdr:rowOff>0</xdr:rowOff>
                  </from>
                  <to>
                    <xdr:col>2</xdr:col>
                    <xdr:colOff>289560</xdr:colOff>
                    <xdr:row>39</xdr:row>
                    <xdr:rowOff>0</xdr:rowOff>
                  </to>
                </anchor>
              </controlPr>
            </control>
          </mc:Choice>
        </mc:AlternateContent>
        <mc:AlternateContent xmlns:mc="http://schemas.openxmlformats.org/markup-compatibility/2006">
          <mc:Choice Requires="x14">
            <control shapeId="13320" r:id="rId11" name="Option Button 8">
              <controlPr defaultSize="0" autoFill="0" autoLine="0" autoPict="0">
                <anchor moveWithCells="1">
                  <from>
                    <xdr:col>2</xdr:col>
                    <xdr:colOff>38100</xdr:colOff>
                    <xdr:row>35</xdr:row>
                    <xdr:rowOff>0</xdr:rowOff>
                  </from>
                  <to>
                    <xdr:col>2</xdr:col>
                    <xdr:colOff>289560</xdr:colOff>
                    <xdr:row>36</xdr:row>
                    <xdr:rowOff>0</xdr:rowOff>
                  </to>
                </anchor>
              </controlPr>
            </control>
          </mc:Choice>
        </mc:AlternateContent>
        <mc:AlternateContent xmlns:mc="http://schemas.openxmlformats.org/markup-compatibility/2006">
          <mc:Choice Requires="x14">
            <control shapeId="13321" r:id="rId12" name="Option Button 9">
              <controlPr defaultSize="0" autoFill="0" autoLine="0" autoPict="0">
                <anchor moveWithCells="1">
                  <from>
                    <xdr:col>2</xdr:col>
                    <xdr:colOff>38100</xdr:colOff>
                    <xdr:row>43</xdr:row>
                    <xdr:rowOff>60960</xdr:rowOff>
                  </from>
                  <to>
                    <xdr:col>2</xdr:col>
                    <xdr:colOff>289560</xdr:colOff>
                    <xdr:row>43</xdr:row>
                    <xdr:rowOff>312420</xdr:rowOff>
                  </to>
                </anchor>
              </controlPr>
            </control>
          </mc:Choice>
        </mc:AlternateContent>
        <mc:AlternateContent xmlns:mc="http://schemas.openxmlformats.org/markup-compatibility/2006">
          <mc:Choice Requires="x14">
            <control shapeId="13322" r:id="rId13" name="Option Button 10">
              <controlPr defaultSize="0" autoFill="0" autoLine="0" autoPict="0">
                <anchor moveWithCells="1">
                  <from>
                    <xdr:col>2</xdr:col>
                    <xdr:colOff>38100</xdr:colOff>
                    <xdr:row>42</xdr:row>
                    <xdr:rowOff>60960</xdr:rowOff>
                  </from>
                  <to>
                    <xdr:col>2</xdr:col>
                    <xdr:colOff>289560</xdr:colOff>
                    <xdr:row>42</xdr:row>
                    <xdr:rowOff>312420</xdr:rowOff>
                  </to>
                </anchor>
              </controlPr>
            </control>
          </mc:Choice>
        </mc:AlternateContent>
        <mc:AlternateContent xmlns:mc="http://schemas.openxmlformats.org/markup-compatibility/2006">
          <mc:Choice Requires="x14">
            <control shapeId="13323" r:id="rId14" name="Option Button 11">
              <controlPr defaultSize="0" autoFill="0" autoLine="0" autoPict="0">
                <anchor moveWithCells="1">
                  <from>
                    <xdr:col>2</xdr:col>
                    <xdr:colOff>76200</xdr:colOff>
                    <xdr:row>21</xdr:row>
                    <xdr:rowOff>22860</xdr:rowOff>
                  </from>
                  <to>
                    <xdr:col>3</xdr:col>
                    <xdr:colOff>0</xdr:colOff>
                    <xdr:row>21</xdr:row>
                    <xdr:rowOff>198120</xdr:rowOff>
                  </to>
                </anchor>
              </controlPr>
            </control>
          </mc:Choice>
        </mc:AlternateContent>
        <mc:AlternateContent xmlns:mc="http://schemas.openxmlformats.org/markup-compatibility/2006">
          <mc:Choice Requires="x14">
            <control shapeId="13324" r:id="rId15" name="Option Button 12">
              <controlPr defaultSize="0" autoFill="0" autoLine="0" autoPict="0">
                <anchor moveWithCells="1">
                  <from>
                    <xdr:col>2</xdr:col>
                    <xdr:colOff>76200</xdr:colOff>
                    <xdr:row>22</xdr:row>
                    <xdr:rowOff>22860</xdr:rowOff>
                  </from>
                  <to>
                    <xdr:col>3</xdr:col>
                    <xdr:colOff>0</xdr:colOff>
                    <xdr:row>22</xdr:row>
                    <xdr:rowOff>198120</xdr:rowOff>
                  </to>
                </anchor>
              </controlPr>
            </control>
          </mc:Choice>
        </mc:AlternateContent>
        <mc:AlternateContent xmlns:mc="http://schemas.openxmlformats.org/markup-compatibility/2006">
          <mc:Choice Requires="x14">
            <control shapeId="13325" r:id="rId16" name="Group Box 13">
              <controlPr defaultSize="0" print="0" autoFill="0" autoPict="0">
                <anchor moveWithCells="1">
                  <from>
                    <xdr:col>1</xdr:col>
                    <xdr:colOff>137160</xdr:colOff>
                    <xdr:row>20</xdr:row>
                    <xdr:rowOff>160020</xdr:rowOff>
                  </from>
                  <to>
                    <xdr:col>3</xdr:col>
                    <xdr:colOff>60960</xdr:colOff>
                    <xdr:row>23</xdr:row>
                    <xdr:rowOff>45720</xdr:rowOff>
                  </to>
                </anchor>
              </controlPr>
            </control>
          </mc:Choice>
        </mc:AlternateContent>
        <mc:AlternateContent xmlns:mc="http://schemas.openxmlformats.org/markup-compatibility/2006">
          <mc:Choice Requires="x14">
            <control shapeId="13326" r:id="rId17" name="Group Box 14">
              <controlPr defaultSize="0" autoFill="0" autoPict="0">
                <anchor moveWithCells="1">
                  <from>
                    <xdr:col>1</xdr:col>
                    <xdr:colOff>144780</xdr:colOff>
                    <xdr:row>34</xdr:row>
                    <xdr:rowOff>160020</xdr:rowOff>
                  </from>
                  <to>
                    <xdr:col>3</xdr:col>
                    <xdr:colOff>7620</xdr:colOff>
                    <xdr:row>40</xdr:row>
                    <xdr:rowOff>45720</xdr:rowOff>
                  </to>
                </anchor>
              </controlPr>
            </control>
          </mc:Choice>
        </mc:AlternateContent>
        <mc:AlternateContent xmlns:mc="http://schemas.openxmlformats.org/markup-compatibility/2006">
          <mc:Choice Requires="x14">
            <control shapeId="13327" r:id="rId18" name="Group Box 15">
              <controlPr defaultSize="0" autoFill="0" autoPict="0">
                <anchor moveWithCells="1">
                  <from>
                    <xdr:col>1</xdr:col>
                    <xdr:colOff>144780</xdr:colOff>
                    <xdr:row>41</xdr:row>
                    <xdr:rowOff>160020</xdr:rowOff>
                  </from>
                  <to>
                    <xdr:col>3</xdr:col>
                    <xdr:colOff>7620</xdr:colOff>
                    <xdr:row>44</xdr:row>
                    <xdr:rowOff>60960</xdr:rowOff>
                  </to>
                </anchor>
              </controlPr>
            </control>
          </mc:Choice>
        </mc:AlternateContent>
        <mc:AlternateContent xmlns:mc="http://schemas.openxmlformats.org/markup-compatibility/2006">
          <mc:Choice Requires="x14">
            <control shapeId="13328" r:id="rId19" name="Group Box 16">
              <controlPr defaultSize="0" autoFill="0" autoPict="0">
                <anchor moveWithCells="1">
                  <from>
                    <xdr:col>2</xdr:col>
                    <xdr:colOff>228600</xdr:colOff>
                    <xdr:row>28</xdr:row>
                    <xdr:rowOff>152400</xdr:rowOff>
                  </from>
                  <to>
                    <xdr:col>15</xdr:col>
                    <xdr:colOff>106680</xdr:colOff>
                    <xdr:row>30</xdr:row>
                    <xdr:rowOff>38100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9C501-765B-4A16-9B6A-E3D0A5BCDB2F}">
  <dimension ref="A1:O35"/>
  <sheetViews>
    <sheetView view="pageBreakPreview" zoomScaleNormal="100" zoomScaleSheetLayoutView="100" workbookViewId="0">
      <selection activeCell="L12" sqref="L12"/>
    </sheetView>
  </sheetViews>
  <sheetFormatPr defaultColWidth="8.09765625" defaultRowHeight="10.8"/>
  <cols>
    <col min="1" max="1" width="1.5" style="235" customWidth="1"/>
    <col min="2" max="2" width="1.69921875" style="235" customWidth="1"/>
    <col min="3" max="3" width="2.59765625" style="235" customWidth="1"/>
    <col min="4" max="4" width="14.69921875" style="235" customWidth="1"/>
    <col min="5" max="5" width="2.69921875" style="235" customWidth="1"/>
    <col min="6" max="6" width="10.5" style="235" customWidth="1"/>
    <col min="7" max="7" width="2.3984375" style="235" customWidth="1"/>
    <col min="8" max="8" width="3.09765625" style="235" customWidth="1"/>
    <col min="9" max="9" width="7.09765625" style="235" customWidth="1"/>
    <col min="10" max="10" width="3" style="235" customWidth="1"/>
    <col min="11" max="11" width="13.19921875" style="235" customWidth="1"/>
    <col min="12" max="12" width="2.59765625" style="235" customWidth="1"/>
    <col min="13" max="13" width="9.19921875" style="235" customWidth="1"/>
    <col min="14" max="14" width="3.8984375" style="235" customWidth="1"/>
    <col min="15" max="15" width="1.19921875" style="235" customWidth="1"/>
    <col min="16" max="16384" width="8.09765625" style="235"/>
  </cols>
  <sheetData>
    <row r="1" spans="1:15" ht="15" customHeight="1">
      <c r="A1" s="306" t="s">
        <v>379</v>
      </c>
      <c r="B1" s="307"/>
      <c r="C1" s="243"/>
      <c r="D1" s="243"/>
      <c r="E1" s="243"/>
      <c r="F1" s="243"/>
      <c r="G1" s="243"/>
      <c r="H1" s="243"/>
      <c r="I1" s="243"/>
      <c r="J1" s="243"/>
      <c r="K1" s="243"/>
      <c r="L1" s="243"/>
      <c r="M1" s="805" t="s">
        <v>274</v>
      </c>
      <c r="N1" s="805"/>
      <c r="O1" s="243"/>
    </row>
    <row r="2" spans="1:15" ht="21.75" customHeight="1">
      <c r="A2" s="236"/>
      <c r="B2" s="289"/>
      <c r="C2" s="289" t="s">
        <v>380</v>
      </c>
      <c r="D2" s="289"/>
      <c r="E2" s="289"/>
      <c r="F2" s="289" t="s">
        <v>425</v>
      </c>
      <c r="G2" s="289"/>
      <c r="H2" s="289"/>
      <c r="I2" s="289"/>
      <c r="J2" s="289" t="s">
        <v>382</v>
      </c>
      <c r="K2" s="289"/>
      <c r="L2" s="289"/>
      <c r="M2" s="289"/>
      <c r="N2" s="289"/>
      <c r="O2" s="237"/>
    </row>
    <row r="3" spans="1:15" ht="24.45" customHeight="1">
      <c r="A3" s="238"/>
      <c r="B3" s="241"/>
      <c r="C3" s="832" t="s">
        <v>378</v>
      </c>
      <c r="D3" s="834"/>
      <c r="E3" s="760"/>
      <c r="F3" s="761"/>
      <c r="G3" s="761"/>
      <c r="H3" s="761"/>
      <c r="I3" s="761"/>
      <c r="J3" s="761"/>
      <c r="K3" s="761"/>
      <c r="L3" s="761"/>
      <c r="M3" s="761"/>
      <c r="N3" s="762"/>
      <c r="O3" s="241"/>
    </row>
    <row r="4" spans="1:15" ht="11.4" customHeight="1">
      <c r="A4" s="238"/>
      <c r="E4" s="240"/>
      <c r="F4" s="240"/>
      <c r="G4" s="240"/>
      <c r="H4" s="240"/>
      <c r="I4" s="240"/>
      <c r="J4" s="240"/>
      <c r="K4" s="240"/>
      <c r="L4" s="240"/>
      <c r="M4" s="240"/>
      <c r="O4" s="241"/>
    </row>
    <row r="5" spans="1:15" ht="20.399999999999999" customHeight="1">
      <c r="A5" s="238"/>
      <c r="C5" s="235" t="s">
        <v>383</v>
      </c>
      <c r="F5" s="235" t="s">
        <v>426</v>
      </c>
      <c r="J5" s="235" t="s">
        <v>385</v>
      </c>
      <c r="O5" s="241"/>
    </row>
    <row r="6" spans="1:15" ht="38.4" customHeight="1">
      <c r="A6" s="238"/>
      <c r="C6" s="836" t="s">
        <v>386</v>
      </c>
      <c r="D6" s="837"/>
      <c r="E6" s="837"/>
      <c r="F6" s="837"/>
      <c r="G6" s="837"/>
      <c r="H6" s="837"/>
      <c r="I6" s="760"/>
      <c r="J6" s="761"/>
      <c r="K6" s="761"/>
      <c r="L6" s="761"/>
      <c r="M6" s="761"/>
      <c r="N6" s="762"/>
      <c r="O6" s="241"/>
    </row>
    <row r="7" spans="1:15" ht="15" customHeight="1">
      <c r="A7" s="238"/>
      <c r="C7" s="239"/>
      <c r="D7" s="239"/>
      <c r="E7" s="239"/>
      <c r="F7" s="239"/>
      <c r="G7" s="239"/>
      <c r="H7" s="239"/>
      <c r="I7" s="297"/>
      <c r="J7" s="297"/>
      <c r="K7" s="297"/>
      <c r="L7" s="297"/>
      <c r="M7" s="297"/>
      <c r="N7" s="297"/>
      <c r="O7" s="241"/>
    </row>
    <row r="8" spans="1:15" ht="15" customHeight="1">
      <c r="A8" s="238"/>
      <c r="C8" s="239"/>
      <c r="D8" s="239"/>
      <c r="E8" s="239"/>
      <c r="F8" s="239"/>
      <c r="G8" s="239"/>
      <c r="H8" s="239"/>
      <c r="I8" s="297"/>
      <c r="J8" s="297"/>
      <c r="K8" s="297"/>
      <c r="L8" s="297"/>
      <c r="M8" s="297"/>
      <c r="N8" s="297"/>
      <c r="O8" s="241"/>
    </row>
    <row r="9" spans="1:15" ht="17.100000000000001" customHeight="1">
      <c r="A9" s="308" t="s">
        <v>387</v>
      </c>
      <c r="O9" s="241"/>
    </row>
    <row r="10" spans="1:15" ht="7.95" customHeight="1">
      <c r="A10" s="308"/>
      <c r="O10" s="241"/>
    </row>
    <row r="11" spans="1:15" ht="15" customHeight="1">
      <c r="A11" s="238"/>
      <c r="B11" s="235" t="s">
        <v>388</v>
      </c>
      <c r="C11" s="243"/>
      <c r="D11" s="243"/>
      <c r="E11" s="243"/>
      <c r="O11" s="241"/>
    </row>
    <row r="12" spans="1:15" ht="15" customHeight="1">
      <c r="A12" s="238"/>
      <c r="C12" s="236"/>
      <c r="D12" s="289" t="s">
        <v>389</v>
      </c>
      <c r="E12" s="289"/>
      <c r="F12" s="289"/>
      <c r="G12" s="289"/>
      <c r="H12" s="289"/>
      <c r="I12" s="289"/>
      <c r="J12" s="289"/>
      <c r="K12" s="289"/>
      <c r="L12" s="289"/>
      <c r="M12" s="289"/>
      <c r="N12" s="237"/>
      <c r="O12" s="241"/>
    </row>
    <row r="13" spans="1:15" ht="15" customHeight="1">
      <c r="A13" s="238"/>
      <c r="C13" s="238"/>
      <c r="D13" s="235" t="s">
        <v>390</v>
      </c>
      <c r="N13" s="241"/>
      <c r="O13" s="241"/>
    </row>
    <row r="14" spans="1:15" ht="15" customHeight="1">
      <c r="A14" s="238"/>
      <c r="C14" s="282"/>
      <c r="D14" s="243" t="s">
        <v>391</v>
      </c>
      <c r="E14" s="243"/>
      <c r="F14" s="243"/>
      <c r="G14" s="243"/>
      <c r="H14" s="243"/>
      <c r="I14" s="243"/>
      <c r="J14" s="243"/>
      <c r="K14" s="243"/>
      <c r="L14" s="243"/>
      <c r="M14" s="243"/>
      <c r="N14" s="300"/>
      <c r="O14" s="241"/>
    </row>
    <row r="15" spans="1:15" ht="7.95" customHeight="1">
      <c r="A15" s="238"/>
      <c r="O15" s="241"/>
    </row>
    <row r="16" spans="1:15" ht="15" customHeight="1">
      <c r="A16" s="238"/>
      <c r="B16" s="235" t="s">
        <v>392</v>
      </c>
      <c r="O16" s="241"/>
    </row>
    <row r="17" spans="1:15" ht="15" customHeight="1">
      <c r="A17" s="238"/>
      <c r="C17" s="236"/>
      <c r="D17" s="289" t="s">
        <v>393</v>
      </c>
      <c r="E17" s="289"/>
      <c r="F17" s="289" t="s">
        <v>394</v>
      </c>
      <c r="G17" s="289"/>
      <c r="H17" s="289"/>
      <c r="I17" s="289"/>
      <c r="J17" s="289"/>
      <c r="K17" s="289" t="s">
        <v>395</v>
      </c>
      <c r="L17" s="289"/>
      <c r="M17" s="289"/>
      <c r="N17" s="237"/>
      <c r="O17" s="241"/>
    </row>
    <row r="18" spans="1:15" ht="15" customHeight="1">
      <c r="A18" s="238"/>
      <c r="C18" s="238"/>
      <c r="D18" s="235" t="s">
        <v>396</v>
      </c>
      <c r="N18" s="241"/>
      <c r="O18" s="241"/>
    </row>
    <row r="19" spans="1:15" ht="15" customHeight="1">
      <c r="A19" s="238"/>
      <c r="C19" s="238"/>
      <c r="D19" s="235" t="s">
        <v>397</v>
      </c>
      <c r="N19" s="241"/>
      <c r="O19" s="241"/>
    </row>
    <row r="20" spans="1:15" ht="15" customHeight="1">
      <c r="A20" s="238"/>
      <c r="C20" s="282"/>
      <c r="D20" s="243"/>
      <c r="E20" s="243"/>
      <c r="F20" s="243"/>
      <c r="G20" s="243"/>
      <c r="H20" s="243"/>
      <c r="I20" s="243"/>
      <c r="J20" s="243"/>
      <c r="K20" s="243"/>
      <c r="L20" s="243"/>
      <c r="M20" s="243"/>
      <c r="N20" s="300"/>
      <c r="O20" s="241"/>
    </row>
    <row r="21" spans="1:15" ht="7.95" customHeight="1">
      <c r="A21" s="238"/>
      <c r="O21" s="241"/>
    </row>
    <row r="22" spans="1:15" ht="15" customHeight="1">
      <c r="A22" s="238"/>
      <c r="B22" s="235" t="s">
        <v>398</v>
      </c>
      <c r="O22" s="241"/>
    </row>
    <row r="23" spans="1:15" ht="15" customHeight="1">
      <c r="A23" s="238"/>
      <c r="C23" s="236"/>
      <c r="D23" s="289" t="s">
        <v>399</v>
      </c>
      <c r="E23" s="289"/>
      <c r="F23" s="289"/>
      <c r="G23" s="289"/>
      <c r="H23" s="289" t="s">
        <v>400</v>
      </c>
      <c r="I23" s="289"/>
      <c r="J23" s="289"/>
      <c r="K23" s="289" t="s">
        <v>401</v>
      </c>
      <c r="L23" s="289"/>
      <c r="M23" s="289"/>
      <c r="N23" s="237"/>
      <c r="O23" s="241"/>
    </row>
    <row r="24" spans="1:15" ht="15" customHeight="1">
      <c r="A24" s="238"/>
      <c r="C24" s="282"/>
      <c r="D24" s="243" t="s">
        <v>402</v>
      </c>
      <c r="E24" s="243"/>
      <c r="F24" s="243"/>
      <c r="G24" s="243"/>
      <c r="H24" s="243"/>
      <c r="I24" s="243"/>
      <c r="J24" s="243"/>
      <c r="K24" s="243"/>
      <c r="L24" s="243"/>
      <c r="M24" s="243"/>
      <c r="N24" s="300"/>
      <c r="O24" s="241"/>
    </row>
    <row r="25" spans="1:15" ht="7.95" customHeight="1">
      <c r="A25" s="238"/>
      <c r="O25" s="241"/>
    </row>
    <row r="26" spans="1:15" ht="34.950000000000003" customHeight="1">
      <c r="A26" s="238"/>
      <c r="C26" s="832" t="s">
        <v>403</v>
      </c>
      <c r="D26" s="833"/>
      <c r="E26" s="833"/>
      <c r="F26" s="834"/>
      <c r="G26" s="824"/>
      <c r="H26" s="824"/>
      <c r="I26" s="824"/>
      <c r="J26" s="824"/>
      <c r="K26" s="824"/>
      <c r="L26" s="824"/>
      <c r="M26" s="824"/>
      <c r="N26" s="825"/>
      <c r="O26" s="255"/>
    </row>
    <row r="27" spans="1:15" ht="7.95" customHeight="1">
      <c r="A27" s="238"/>
      <c r="O27" s="241"/>
    </row>
    <row r="28" spans="1:15" ht="12">
      <c r="A28" s="308" t="s">
        <v>404</v>
      </c>
      <c r="O28" s="241"/>
    </row>
    <row r="29" spans="1:15" ht="23.4" customHeight="1">
      <c r="A29" s="238"/>
      <c r="B29" s="309"/>
      <c r="C29" s="310"/>
      <c r="D29" s="310"/>
      <c r="E29" s="310"/>
      <c r="F29" s="310"/>
      <c r="G29" s="310"/>
      <c r="H29" s="310"/>
      <c r="I29" s="310"/>
      <c r="J29" s="310"/>
      <c r="K29" s="310"/>
      <c r="L29" s="310"/>
      <c r="M29" s="310"/>
      <c r="N29" s="311"/>
      <c r="O29" s="312"/>
    </row>
    <row r="30" spans="1:15" ht="23.4" customHeight="1">
      <c r="A30" s="238"/>
      <c r="B30" s="313"/>
      <c r="C30" s="314"/>
      <c r="D30" s="314"/>
      <c r="E30" s="314"/>
      <c r="F30" s="314"/>
      <c r="G30" s="314"/>
      <c r="H30" s="314"/>
      <c r="I30" s="314"/>
      <c r="J30" s="314"/>
      <c r="K30" s="314"/>
      <c r="L30" s="314"/>
      <c r="M30" s="314"/>
      <c r="N30" s="315"/>
      <c r="O30" s="312"/>
    </row>
    <row r="31" spans="1:15" ht="7.95" customHeight="1">
      <c r="A31" s="238"/>
      <c r="O31" s="241"/>
    </row>
    <row r="32" spans="1:15" ht="12">
      <c r="A32" s="308"/>
      <c r="O32" s="241"/>
    </row>
    <row r="33" spans="1:15" ht="17.399999999999999" customHeight="1">
      <c r="A33" s="238"/>
      <c r="B33" s="316"/>
      <c r="C33" s="316"/>
      <c r="D33" s="316"/>
      <c r="E33" s="316"/>
      <c r="F33" s="316"/>
      <c r="G33" s="316"/>
      <c r="H33" s="316"/>
      <c r="I33" s="316"/>
      <c r="J33" s="316"/>
      <c r="K33" s="316"/>
      <c r="L33" s="316"/>
      <c r="M33" s="316"/>
      <c r="N33" s="316"/>
      <c r="O33" s="312"/>
    </row>
    <row r="34" spans="1:15" ht="17.399999999999999" customHeight="1">
      <c r="A34" s="282"/>
      <c r="B34" s="243"/>
      <c r="C34" s="243"/>
      <c r="D34" s="243"/>
      <c r="E34" s="243"/>
      <c r="F34" s="243"/>
      <c r="G34" s="243"/>
      <c r="H34" s="243"/>
      <c r="I34" s="243"/>
      <c r="J34" s="243"/>
      <c r="K34" s="243"/>
      <c r="L34" s="243"/>
      <c r="M34" s="243"/>
      <c r="N34" s="243"/>
      <c r="O34" s="300"/>
    </row>
    <row r="35" spans="1:15" ht="12.6" customHeight="1">
      <c r="A35" s="235" t="s">
        <v>405</v>
      </c>
      <c r="C35" s="317" t="s">
        <v>406</v>
      </c>
    </row>
  </sheetData>
  <mergeCells count="7">
    <mergeCell ref="C26:F26"/>
    <mergeCell ref="G26:N26"/>
    <mergeCell ref="M1:N1"/>
    <mergeCell ref="C3:D3"/>
    <mergeCell ref="E3:N3"/>
    <mergeCell ref="C6:H6"/>
    <mergeCell ref="I6:N6"/>
  </mergeCells>
  <phoneticPr fontId="2"/>
  <pageMargins left="0.70866141732283472" right="0.70866141732283472" top="0.74803149606299213" bottom="0.74803149606299213" header="0.31496062992125984" footer="0.31496062992125984"/>
  <pageSetup paperSize="9" orientation="portrait" r:id="rId1"/>
  <headerFooter>
    <oddFooter>&amp;L&amp;9エネルギーの面的利用導入・受入検討書2025年度版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Option Button 1">
              <controlPr defaultSize="0" autoFill="0" autoLine="0" autoPict="0">
                <anchor moveWithCells="1">
                  <from>
                    <xdr:col>3</xdr:col>
                    <xdr:colOff>1226820</xdr:colOff>
                    <xdr:row>1</xdr:row>
                    <xdr:rowOff>30480</xdr:rowOff>
                  </from>
                  <to>
                    <xdr:col>5</xdr:col>
                    <xdr:colOff>60960</xdr:colOff>
                    <xdr:row>1</xdr:row>
                    <xdr:rowOff>266700</xdr:rowOff>
                  </to>
                </anchor>
              </controlPr>
            </control>
          </mc:Choice>
        </mc:AlternateContent>
        <mc:AlternateContent xmlns:mc="http://schemas.openxmlformats.org/markup-compatibility/2006">
          <mc:Choice Requires="x14">
            <control shapeId="14338" r:id="rId5" name="Option Button 2">
              <controlPr defaultSize="0" autoFill="0" autoLine="0" autoPict="0">
                <anchor moveWithCells="1">
                  <from>
                    <xdr:col>8</xdr:col>
                    <xdr:colOff>7620</xdr:colOff>
                    <xdr:row>1</xdr:row>
                    <xdr:rowOff>30480</xdr:rowOff>
                  </from>
                  <to>
                    <xdr:col>8</xdr:col>
                    <xdr:colOff>342900</xdr:colOff>
                    <xdr:row>1</xdr:row>
                    <xdr:rowOff>266700</xdr:rowOff>
                  </to>
                </anchor>
              </controlPr>
            </control>
          </mc:Choice>
        </mc:AlternateContent>
        <mc:AlternateContent xmlns:mc="http://schemas.openxmlformats.org/markup-compatibility/2006">
          <mc:Choice Requires="x14">
            <control shapeId="14339" r:id="rId6" name="Option Button 3">
              <controlPr defaultSize="0" autoFill="0" autoLine="0" autoPict="0">
                <anchor moveWithCells="1">
                  <from>
                    <xdr:col>3</xdr:col>
                    <xdr:colOff>1226820</xdr:colOff>
                    <xdr:row>4</xdr:row>
                    <xdr:rowOff>22860</xdr:rowOff>
                  </from>
                  <to>
                    <xdr:col>5</xdr:col>
                    <xdr:colOff>60960</xdr:colOff>
                    <xdr:row>4</xdr:row>
                    <xdr:rowOff>251460</xdr:rowOff>
                  </to>
                </anchor>
              </controlPr>
            </control>
          </mc:Choice>
        </mc:AlternateContent>
        <mc:AlternateContent xmlns:mc="http://schemas.openxmlformats.org/markup-compatibility/2006">
          <mc:Choice Requires="x14">
            <control shapeId="14340" r:id="rId7" name="Option Button 4">
              <controlPr defaultSize="0" autoFill="0" autoLine="0" autoPict="0">
                <anchor moveWithCells="1">
                  <from>
                    <xdr:col>8</xdr:col>
                    <xdr:colOff>22860</xdr:colOff>
                    <xdr:row>4</xdr:row>
                    <xdr:rowOff>22860</xdr:rowOff>
                  </from>
                  <to>
                    <xdr:col>8</xdr:col>
                    <xdr:colOff>365760</xdr:colOff>
                    <xdr:row>4</xdr:row>
                    <xdr:rowOff>251460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2</xdr:col>
                    <xdr:colOff>22860</xdr:colOff>
                    <xdr:row>11</xdr:row>
                    <xdr:rowOff>0</xdr:rowOff>
                  </from>
                  <to>
                    <xdr:col>3</xdr:col>
                    <xdr:colOff>99060</xdr:colOff>
                    <xdr:row>12</xdr:row>
                    <xdr:rowOff>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2</xdr:col>
                    <xdr:colOff>22860</xdr:colOff>
                    <xdr:row>11</xdr:row>
                    <xdr:rowOff>175260</xdr:rowOff>
                  </from>
                  <to>
                    <xdr:col>3</xdr:col>
                    <xdr:colOff>99060</xdr:colOff>
                    <xdr:row>13</xdr:row>
                    <xdr:rowOff>7620</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2</xdr:col>
                    <xdr:colOff>22860</xdr:colOff>
                    <xdr:row>12</xdr:row>
                    <xdr:rowOff>160020</xdr:rowOff>
                  </from>
                  <to>
                    <xdr:col>3</xdr:col>
                    <xdr:colOff>99060</xdr:colOff>
                    <xdr:row>14</xdr:row>
                    <xdr:rowOff>45720</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2</xdr:col>
                    <xdr:colOff>22860</xdr:colOff>
                    <xdr:row>16</xdr:row>
                    <xdr:rowOff>22860</xdr:rowOff>
                  </from>
                  <to>
                    <xdr:col>3</xdr:col>
                    <xdr:colOff>99060</xdr:colOff>
                    <xdr:row>16</xdr:row>
                    <xdr:rowOff>182880</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2</xdr:col>
                    <xdr:colOff>22860</xdr:colOff>
                    <xdr:row>17</xdr:row>
                    <xdr:rowOff>30480</xdr:rowOff>
                  </from>
                  <to>
                    <xdr:col>3</xdr:col>
                    <xdr:colOff>99060</xdr:colOff>
                    <xdr:row>18</xdr:row>
                    <xdr:rowOff>0</xdr:rowOff>
                  </to>
                </anchor>
              </controlPr>
            </control>
          </mc:Choice>
        </mc:AlternateContent>
        <mc:AlternateContent xmlns:mc="http://schemas.openxmlformats.org/markup-compatibility/2006">
          <mc:Choice Requires="x14">
            <control shapeId="14346" r:id="rId13" name="Check Box 10">
              <controlPr defaultSize="0" autoFill="0" autoLine="0" autoPict="0">
                <anchor moveWithCells="1">
                  <from>
                    <xdr:col>2</xdr:col>
                    <xdr:colOff>22860</xdr:colOff>
                    <xdr:row>18</xdr:row>
                    <xdr:rowOff>22860</xdr:rowOff>
                  </from>
                  <to>
                    <xdr:col>3</xdr:col>
                    <xdr:colOff>99060</xdr:colOff>
                    <xdr:row>19</xdr:row>
                    <xdr:rowOff>114300</xdr:rowOff>
                  </to>
                </anchor>
              </controlPr>
            </control>
          </mc:Choice>
        </mc:AlternateContent>
        <mc:AlternateContent xmlns:mc="http://schemas.openxmlformats.org/markup-compatibility/2006">
          <mc:Choice Requires="x14">
            <control shapeId="14347" r:id="rId14" name="Check Box 11">
              <controlPr defaultSize="0" autoFill="0" autoLine="0" autoPict="0">
                <anchor moveWithCells="1">
                  <from>
                    <xdr:col>4</xdr:col>
                    <xdr:colOff>30480</xdr:colOff>
                    <xdr:row>16</xdr:row>
                    <xdr:rowOff>22860</xdr:rowOff>
                  </from>
                  <to>
                    <xdr:col>5</xdr:col>
                    <xdr:colOff>99060</xdr:colOff>
                    <xdr:row>16</xdr:row>
                    <xdr:rowOff>182880</xdr:rowOff>
                  </to>
                </anchor>
              </controlPr>
            </control>
          </mc:Choice>
        </mc:AlternateContent>
        <mc:AlternateContent xmlns:mc="http://schemas.openxmlformats.org/markup-compatibility/2006">
          <mc:Choice Requires="x14">
            <control shapeId="14348" r:id="rId15" name="Check Box 12">
              <controlPr defaultSize="0" autoFill="0" autoLine="0" autoPict="0">
                <anchor moveWithCells="1">
                  <from>
                    <xdr:col>9</xdr:col>
                    <xdr:colOff>22860</xdr:colOff>
                    <xdr:row>16</xdr:row>
                    <xdr:rowOff>22860</xdr:rowOff>
                  </from>
                  <to>
                    <xdr:col>10</xdr:col>
                    <xdr:colOff>60960</xdr:colOff>
                    <xdr:row>17</xdr:row>
                    <xdr:rowOff>7620</xdr:rowOff>
                  </to>
                </anchor>
              </controlPr>
            </control>
          </mc:Choice>
        </mc:AlternateContent>
        <mc:AlternateContent xmlns:mc="http://schemas.openxmlformats.org/markup-compatibility/2006">
          <mc:Choice Requires="x14">
            <control shapeId="14349" r:id="rId16" name="Option Button 13">
              <controlPr defaultSize="0" autoFill="0" autoLine="0" autoPict="0">
                <anchor moveWithCells="1">
                  <from>
                    <xdr:col>2</xdr:col>
                    <xdr:colOff>38100</xdr:colOff>
                    <xdr:row>22</xdr:row>
                    <xdr:rowOff>7620</xdr:rowOff>
                  </from>
                  <to>
                    <xdr:col>3</xdr:col>
                    <xdr:colOff>152400</xdr:colOff>
                    <xdr:row>23</xdr:row>
                    <xdr:rowOff>0</xdr:rowOff>
                  </to>
                </anchor>
              </controlPr>
            </control>
          </mc:Choice>
        </mc:AlternateContent>
        <mc:AlternateContent xmlns:mc="http://schemas.openxmlformats.org/markup-compatibility/2006">
          <mc:Choice Requires="x14">
            <control shapeId="14350" r:id="rId17" name="Option Button 14">
              <controlPr defaultSize="0" autoFill="0" autoLine="0" autoPict="0">
                <anchor moveWithCells="1">
                  <from>
                    <xdr:col>2</xdr:col>
                    <xdr:colOff>38100</xdr:colOff>
                    <xdr:row>22</xdr:row>
                    <xdr:rowOff>144780</xdr:rowOff>
                  </from>
                  <to>
                    <xdr:col>3</xdr:col>
                    <xdr:colOff>152400</xdr:colOff>
                    <xdr:row>24</xdr:row>
                    <xdr:rowOff>38100</xdr:rowOff>
                  </to>
                </anchor>
              </controlPr>
            </control>
          </mc:Choice>
        </mc:AlternateContent>
        <mc:AlternateContent xmlns:mc="http://schemas.openxmlformats.org/markup-compatibility/2006">
          <mc:Choice Requires="x14">
            <control shapeId="14351" r:id="rId18" name="Option Button 15">
              <controlPr defaultSize="0" autoFill="0" autoLine="0" autoPict="0">
                <anchor moveWithCells="1">
                  <from>
                    <xdr:col>6</xdr:col>
                    <xdr:colOff>22860</xdr:colOff>
                    <xdr:row>22</xdr:row>
                    <xdr:rowOff>7620</xdr:rowOff>
                  </from>
                  <to>
                    <xdr:col>7</xdr:col>
                    <xdr:colOff>152400</xdr:colOff>
                    <xdr:row>23</xdr:row>
                    <xdr:rowOff>0</xdr:rowOff>
                  </to>
                </anchor>
              </controlPr>
            </control>
          </mc:Choice>
        </mc:AlternateContent>
        <mc:AlternateContent xmlns:mc="http://schemas.openxmlformats.org/markup-compatibility/2006">
          <mc:Choice Requires="x14">
            <control shapeId="14352" r:id="rId19" name="Option Button 16">
              <controlPr defaultSize="0" autoFill="0" autoLine="0" autoPict="0">
                <anchor moveWithCells="1">
                  <from>
                    <xdr:col>9</xdr:col>
                    <xdr:colOff>38100</xdr:colOff>
                    <xdr:row>22</xdr:row>
                    <xdr:rowOff>7620</xdr:rowOff>
                  </from>
                  <to>
                    <xdr:col>10</xdr:col>
                    <xdr:colOff>137160</xdr:colOff>
                    <xdr:row>23</xdr:row>
                    <xdr:rowOff>0</xdr:rowOff>
                  </to>
                </anchor>
              </controlPr>
            </control>
          </mc:Choice>
        </mc:AlternateContent>
        <mc:AlternateContent xmlns:mc="http://schemas.openxmlformats.org/markup-compatibility/2006">
          <mc:Choice Requires="x14">
            <control shapeId="14353" r:id="rId20" name="Group Box 17">
              <controlPr defaultSize="0" autoFill="0" autoPict="0">
                <anchor moveWithCells="1">
                  <from>
                    <xdr:col>1</xdr:col>
                    <xdr:colOff>60960</xdr:colOff>
                    <xdr:row>8</xdr:row>
                    <xdr:rowOff>0</xdr:rowOff>
                  </from>
                  <to>
                    <xdr:col>10</xdr:col>
                    <xdr:colOff>480060</xdr:colOff>
                    <xdr:row>9</xdr:row>
                    <xdr:rowOff>76200</xdr:rowOff>
                  </to>
                </anchor>
              </controlPr>
            </control>
          </mc:Choice>
        </mc:AlternateContent>
        <mc:AlternateContent xmlns:mc="http://schemas.openxmlformats.org/markup-compatibility/2006">
          <mc:Choice Requires="x14">
            <control shapeId="14354" r:id="rId21" name="Group Box 18">
              <controlPr defaultSize="0" autoFill="0" autoPict="0">
                <anchor moveWithCells="1">
                  <from>
                    <xdr:col>1</xdr:col>
                    <xdr:colOff>137160</xdr:colOff>
                    <xdr:row>21</xdr:row>
                    <xdr:rowOff>144780</xdr:rowOff>
                  </from>
                  <to>
                    <xdr:col>3</xdr:col>
                    <xdr:colOff>144780</xdr:colOff>
                    <xdr:row>24</xdr:row>
                    <xdr:rowOff>38100</xdr:rowOff>
                  </to>
                </anchor>
              </controlPr>
            </control>
          </mc:Choice>
        </mc:AlternateContent>
        <mc:AlternateContent xmlns:mc="http://schemas.openxmlformats.org/markup-compatibility/2006">
          <mc:Choice Requires="x14">
            <control shapeId="14355" r:id="rId22" name="Group Box 19">
              <controlPr defaultSize="0" autoFill="0" autoPict="0">
                <anchor moveWithCells="1">
                  <from>
                    <xdr:col>5</xdr:col>
                    <xdr:colOff>746760</xdr:colOff>
                    <xdr:row>21</xdr:row>
                    <xdr:rowOff>144780</xdr:rowOff>
                  </from>
                  <to>
                    <xdr:col>10</xdr:col>
                    <xdr:colOff>830580</xdr:colOff>
                    <xdr:row>23</xdr:row>
                    <xdr:rowOff>45720</xdr:rowOff>
                  </to>
                </anchor>
              </controlPr>
            </control>
          </mc:Choice>
        </mc:AlternateContent>
        <mc:AlternateContent xmlns:mc="http://schemas.openxmlformats.org/markup-compatibility/2006">
          <mc:Choice Requires="x14">
            <control shapeId="14356" r:id="rId23" name="Group Box 20">
              <controlPr defaultSize="0" autoFill="0" autoPict="0">
                <anchor moveWithCells="1">
                  <from>
                    <xdr:col>3</xdr:col>
                    <xdr:colOff>1097280</xdr:colOff>
                    <xdr:row>0</xdr:row>
                    <xdr:rowOff>182880</xdr:rowOff>
                  </from>
                  <to>
                    <xdr:col>10</xdr:col>
                    <xdr:colOff>175260</xdr:colOff>
                    <xdr:row>2</xdr:row>
                    <xdr:rowOff>0</xdr:rowOff>
                  </to>
                </anchor>
              </controlPr>
            </control>
          </mc:Choice>
        </mc:AlternateContent>
        <mc:AlternateContent xmlns:mc="http://schemas.openxmlformats.org/markup-compatibility/2006">
          <mc:Choice Requires="x14">
            <control shapeId="14357" r:id="rId24" name="Group Box 21">
              <controlPr defaultSize="0" autoFill="0" autoPict="0">
                <anchor moveWithCells="1">
                  <from>
                    <xdr:col>3</xdr:col>
                    <xdr:colOff>1112520</xdr:colOff>
                    <xdr:row>3</xdr:row>
                    <xdr:rowOff>121920</xdr:rowOff>
                  </from>
                  <to>
                    <xdr:col>12</xdr:col>
                    <xdr:colOff>0</xdr:colOff>
                    <xdr:row>5</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6768D-C643-4A30-9F40-74ADCCCB3A86}">
  <sheetPr>
    <tabColor rgb="FF92D050"/>
  </sheetPr>
  <dimension ref="A1:AL48"/>
  <sheetViews>
    <sheetView view="pageBreakPreview" topLeftCell="A12" zoomScaleNormal="85" zoomScaleSheetLayoutView="100" workbookViewId="0">
      <selection activeCell="Q11" sqref="Q11"/>
    </sheetView>
  </sheetViews>
  <sheetFormatPr defaultRowHeight="18"/>
  <cols>
    <col min="1" max="1" width="0.59765625" style="49" customWidth="1"/>
    <col min="2" max="2" width="12" style="49" customWidth="1"/>
    <col min="3" max="4" width="11.09765625" style="49" customWidth="1"/>
    <col min="5" max="26" width="3.19921875" style="49" customWidth="1"/>
    <col min="27" max="30" width="0.8984375" style="49" hidden="1" customWidth="1"/>
    <col min="31" max="31" width="5.8984375" style="49" hidden="1" customWidth="1"/>
    <col min="32" max="32" width="6.19921875" style="49" customWidth="1"/>
    <col min="33" max="33" width="4.296875" style="49" customWidth="1"/>
    <col min="34" max="34" width="4.59765625" style="49" customWidth="1"/>
    <col min="35" max="35" width="3.59765625" style="49" customWidth="1"/>
    <col min="36" max="36" width="3.59765625" style="49" hidden="1" customWidth="1"/>
    <col min="37" max="38" width="8.796875" style="49" hidden="1" customWidth="1"/>
    <col min="39" max="39" width="0" style="49" hidden="1" customWidth="1"/>
    <col min="40" max="16384" width="8.796875" style="49"/>
  </cols>
  <sheetData>
    <row r="1" spans="1:38" ht="27" customHeight="1">
      <c r="B1" s="891" t="s">
        <v>473</v>
      </c>
    </row>
    <row r="2" spans="1:38" s="4" customFormat="1" ht="14.7" customHeight="1">
      <c r="B2" s="342" t="s">
        <v>442</v>
      </c>
      <c r="D2" s="189"/>
      <c r="F2" s="23"/>
      <c r="G2" s="190"/>
      <c r="H2" s="190"/>
      <c r="I2" s="190"/>
      <c r="J2" s="47"/>
      <c r="K2" s="362"/>
      <c r="L2" s="191"/>
      <c r="N2" s="190"/>
      <c r="O2" s="190"/>
      <c r="P2" s="190"/>
      <c r="R2" s="7"/>
    </row>
    <row r="3" spans="1:38" s="4" customFormat="1" ht="14.7" customHeight="1">
      <c r="B3" s="413" t="s">
        <v>461</v>
      </c>
      <c r="C3" s="414"/>
      <c r="D3" s="372">
        <f>IF(AND(E3="□",E5="□"),"-",IF(G7="A",1.3,IF(G7="B",1.2,IF(G7="C",1.1,IF(G7="D",1,"-")))))</f>
        <v>1</v>
      </c>
      <c r="E3" s="64"/>
      <c r="F3" s="190"/>
      <c r="G3" s="190"/>
      <c r="H3" s="190"/>
      <c r="J3" s="419"/>
      <c r="K3" s="419"/>
      <c r="L3" s="419"/>
      <c r="M3" s="420"/>
      <c r="N3" s="420"/>
      <c r="O3" s="420"/>
      <c r="P3" s="420"/>
      <c r="Q3" s="7"/>
      <c r="AK3" s="4" t="s">
        <v>428</v>
      </c>
      <c r="AL3" s="333">
        <f>建築物の概要!G17</f>
        <v>0</v>
      </c>
    </row>
    <row r="4" spans="1:38" s="4" customFormat="1" ht="14.7" customHeight="1">
      <c r="B4" s="23"/>
      <c r="C4" s="23"/>
      <c r="D4" s="43"/>
      <c r="E4" s="64"/>
      <c r="F4" s="190"/>
      <c r="G4" s="190"/>
      <c r="H4" s="190"/>
      <c r="J4" s="419"/>
      <c r="K4" s="419"/>
      <c r="L4" s="419"/>
      <c r="M4" s="420"/>
      <c r="N4" s="420"/>
      <c r="O4" s="420"/>
      <c r="P4" s="420"/>
      <c r="Q4" s="7"/>
      <c r="AK4" s="4" t="s">
        <v>427</v>
      </c>
      <c r="AL4" s="332">
        <f>建築物の概要!E16-建築物の概要!G17</f>
        <v>0</v>
      </c>
    </row>
    <row r="5" spans="1:38" s="4" customFormat="1" ht="14.7" customHeight="1">
      <c r="B5" s="23"/>
      <c r="C5" s="23"/>
      <c r="D5" s="366"/>
      <c r="E5" s="64"/>
      <c r="F5" s="23"/>
      <c r="G5" s="190"/>
      <c r="H5" s="190"/>
      <c r="J5" s="23"/>
      <c r="K5" s="191"/>
      <c r="M5" s="190"/>
      <c r="N5" s="190"/>
      <c r="O5" s="190"/>
      <c r="Q5" s="7"/>
      <c r="AK5" s="4" t="s">
        <v>429</v>
      </c>
      <c r="AL5" s="333">
        <f>建築物の概要!E16</f>
        <v>0</v>
      </c>
    </row>
    <row r="6" spans="1:38" s="4" customFormat="1" ht="14.7" customHeight="1" thickBot="1">
      <c r="B6" s="23"/>
      <c r="C6" s="189"/>
      <c r="E6" s="23"/>
      <c r="F6" s="190"/>
      <c r="G6" s="190"/>
      <c r="H6" s="190"/>
      <c r="J6" s="44"/>
      <c r="K6" s="191"/>
      <c r="M6" s="190"/>
      <c r="N6" s="190"/>
      <c r="O6" s="190"/>
      <c r="Q6" s="7"/>
    </row>
    <row r="7" spans="1:38" ht="18.600000000000001" thickBot="1">
      <c r="A7" s="16"/>
      <c r="B7" s="418" t="s">
        <v>443</v>
      </c>
      <c r="C7" s="418"/>
      <c r="D7" s="418"/>
      <c r="E7" s="418"/>
      <c r="F7" s="421"/>
      <c r="G7" s="892" t="str" cm="1">
        <f t="array" ref="G7">_xlfn.IFS(AND(I9="○",I15="○",I19="○",I23="○"),"A",AND(I9="○",I15="○",I19="○"),"B",(I9="○"),"C",TRUE,"D")</f>
        <v>D</v>
      </c>
      <c r="H7" s="893"/>
      <c r="I7" s="894"/>
      <c r="J7" s="16"/>
      <c r="K7" s="16"/>
      <c r="L7" s="16"/>
      <c r="M7" s="16"/>
      <c r="N7" s="16"/>
      <c r="O7" s="16"/>
      <c r="P7" s="16"/>
      <c r="Q7" s="16"/>
      <c r="R7" s="16"/>
      <c r="S7" s="16"/>
      <c r="T7" s="16"/>
      <c r="U7" s="16"/>
      <c r="V7" s="16"/>
      <c r="W7" s="16"/>
      <c r="X7" s="16"/>
      <c r="Y7" s="16"/>
      <c r="Z7" s="16"/>
      <c r="AA7" s="16"/>
      <c r="AC7" s="16"/>
      <c r="AE7" s="16"/>
      <c r="AF7" s="14"/>
      <c r="AG7" s="16"/>
      <c r="AH7" s="16"/>
      <c r="AI7" s="16"/>
      <c r="AJ7" s="16" t="s">
        <v>458</v>
      </c>
    </row>
    <row r="8" spans="1:38" ht="9.6" customHeight="1" thickBot="1">
      <c r="A8" s="16"/>
      <c r="B8" s="181"/>
      <c r="C8" s="181"/>
      <c r="D8" s="181"/>
      <c r="E8" s="181"/>
      <c r="F8" s="181"/>
      <c r="J8" s="16"/>
      <c r="K8" s="16"/>
      <c r="L8" s="16"/>
      <c r="M8" s="16"/>
      <c r="N8" s="16"/>
      <c r="O8" s="16"/>
      <c r="P8" s="16"/>
      <c r="Q8" s="16"/>
      <c r="R8" s="16"/>
      <c r="S8" s="16"/>
      <c r="T8" s="16"/>
      <c r="U8" s="16"/>
      <c r="V8" s="16"/>
      <c r="W8" s="16"/>
      <c r="X8" s="16"/>
      <c r="Y8" s="16"/>
      <c r="Z8" s="16"/>
      <c r="AA8" s="16"/>
      <c r="AC8" s="16"/>
      <c r="AE8" s="16"/>
      <c r="AF8" s="14"/>
      <c r="AG8" s="16"/>
      <c r="AH8" s="16"/>
      <c r="AI8" s="16"/>
      <c r="AJ8" s="16"/>
    </row>
    <row r="9" spans="1:38" ht="18.600000000000001" thickBot="1">
      <c r="A9" s="16"/>
      <c r="B9" s="23" t="s">
        <v>475</v>
      </c>
      <c r="C9" s="23"/>
      <c r="D9" s="23"/>
      <c r="E9" s="181"/>
      <c r="F9" s="181"/>
      <c r="G9" s="4"/>
      <c r="H9" s="16"/>
      <c r="I9" s="3"/>
      <c r="J9" s="16"/>
      <c r="K9" s="16"/>
      <c r="L9" s="16"/>
      <c r="M9" s="16"/>
      <c r="N9" s="16"/>
      <c r="O9" s="16"/>
      <c r="P9" s="16"/>
      <c r="Q9" s="16"/>
      <c r="R9" s="16"/>
      <c r="S9" s="16"/>
      <c r="T9" s="16"/>
      <c r="U9" s="16"/>
      <c r="V9" s="16"/>
      <c r="W9" s="16"/>
      <c r="X9" s="16"/>
      <c r="Y9" s="16"/>
      <c r="Z9" s="16"/>
      <c r="AA9" s="16"/>
      <c r="AB9" s="16"/>
      <c r="AC9" s="16"/>
      <c r="AE9" s="16"/>
      <c r="AF9" s="14"/>
      <c r="AG9" s="16"/>
      <c r="AH9" s="16"/>
      <c r="AI9" s="16"/>
      <c r="AJ9" s="16"/>
    </row>
    <row r="10" spans="1:38" ht="9.6" customHeight="1">
      <c r="A10" s="16"/>
      <c r="B10" s="23"/>
      <c r="C10" s="23"/>
      <c r="D10" s="23"/>
      <c r="E10" s="181"/>
      <c r="F10" s="181"/>
      <c r="G10" s="4"/>
      <c r="H10" s="16"/>
      <c r="J10" s="16"/>
      <c r="K10" s="16"/>
      <c r="L10" s="16"/>
      <c r="M10" s="16"/>
      <c r="N10" s="16"/>
      <c r="O10" s="16"/>
      <c r="P10" s="16"/>
      <c r="Q10" s="16"/>
      <c r="R10" s="16"/>
      <c r="S10" s="16"/>
      <c r="T10" s="16"/>
      <c r="U10" s="16"/>
      <c r="V10" s="16"/>
      <c r="W10" s="16"/>
      <c r="X10" s="16"/>
      <c r="Y10" s="16"/>
      <c r="Z10" s="16"/>
      <c r="AA10" s="16"/>
      <c r="AC10" s="16"/>
      <c r="AE10" s="16"/>
      <c r="AF10" s="14"/>
      <c r="AG10" s="16"/>
      <c r="AH10" s="16"/>
      <c r="AI10" s="16"/>
      <c r="AJ10" s="16"/>
    </row>
    <row r="11" spans="1:38" ht="34.200000000000003" customHeight="1">
      <c r="A11" s="16"/>
      <c r="B11" s="23"/>
      <c r="C11" s="336" t="s">
        <v>431</v>
      </c>
      <c r="D11" s="415" t="s">
        <v>437</v>
      </c>
      <c r="E11" s="416"/>
      <c r="F11" s="416"/>
      <c r="G11" s="416"/>
      <c r="H11" s="416"/>
      <c r="I11" s="416"/>
      <c r="J11" s="416"/>
      <c r="K11" s="416"/>
      <c r="L11" s="416"/>
      <c r="M11" s="416"/>
      <c r="N11" s="416"/>
      <c r="O11" s="416"/>
      <c r="P11" s="417"/>
      <c r="Q11" s="16"/>
      <c r="R11" s="16"/>
      <c r="T11" s="16"/>
      <c r="U11" s="14"/>
      <c r="V11" s="16"/>
      <c r="W11" s="16"/>
      <c r="X11" s="16"/>
      <c r="Y11" s="16"/>
      <c r="Z11" s="16"/>
      <c r="AA11" s="16"/>
      <c r="AB11" s="16"/>
      <c r="AC11" s="16"/>
      <c r="AD11" s="16"/>
      <c r="AE11" s="16"/>
      <c r="AF11" s="16"/>
      <c r="AG11" s="16"/>
      <c r="AH11" s="16"/>
      <c r="AI11" s="16"/>
      <c r="AJ11" s="16"/>
    </row>
    <row r="12" spans="1:38" ht="28.95" customHeight="1">
      <c r="A12" s="16"/>
      <c r="B12" s="23"/>
      <c r="C12" s="337" t="s">
        <v>432</v>
      </c>
      <c r="D12" s="415" t="s">
        <v>438</v>
      </c>
      <c r="E12" s="416"/>
      <c r="F12" s="416"/>
      <c r="G12" s="416"/>
      <c r="H12" s="416"/>
      <c r="I12" s="416"/>
      <c r="J12" s="416"/>
      <c r="K12" s="416"/>
      <c r="L12" s="416"/>
      <c r="M12" s="416"/>
      <c r="N12" s="416"/>
      <c r="O12" s="416"/>
      <c r="P12" s="417"/>
      <c r="Q12" s="16"/>
      <c r="R12" s="16"/>
      <c r="T12" s="16"/>
      <c r="U12" s="14"/>
      <c r="V12" s="16"/>
      <c r="W12" s="16"/>
      <c r="X12" s="16"/>
      <c r="Y12" s="16"/>
      <c r="Z12" s="16"/>
      <c r="AA12" s="16"/>
      <c r="AB12" s="16"/>
      <c r="AC12" s="16"/>
      <c r="AD12" s="16"/>
      <c r="AE12" s="16"/>
      <c r="AF12" s="16"/>
      <c r="AG12" s="16"/>
      <c r="AH12" s="16"/>
      <c r="AI12" s="16"/>
      <c r="AJ12" s="16"/>
    </row>
    <row r="13" spans="1:38" ht="29.4" customHeight="1">
      <c r="A13" s="16"/>
      <c r="B13" s="23"/>
      <c r="C13" s="423" t="s">
        <v>439</v>
      </c>
      <c r="D13" s="423"/>
      <c r="E13" s="423"/>
      <c r="F13" s="423"/>
      <c r="G13" s="423"/>
      <c r="H13" s="423"/>
      <c r="I13" s="423"/>
      <c r="J13" s="423"/>
      <c r="K13" s="423"/>
      <c r="L13" s="423"/>
      <c r="M13" s="423"/>
      <c r="N13" s="423"/>
      <c r="O13" s="423"/>
      <c r="P13" s="423"/>
      <c r="Q13" s="423"/>
      <c r="R13" s="423"/>
      <c r="S13" s="423"/>
      <c r="T13" s="423"/>
      <c r="U13" s="423"/>
      <c r="V13" s="423"/>
      <c r="W13" s="423"/>
      <c r="X13" s="423"/>
      <c r="Y13" s="16"/>
      <c r="Z13" s="16"/>
      <c r="AA13" s="16"/>
      <c r="AC13" s="16"/>
      <c r="AE13" s="16"/>
      <c r="AF13" s="14"/>
      <c r="AG13" s="16"/>
      <c r="AH13" s="16"/>
      <c r="AI13" s="16"/>
      <c r="AJ13" s="16"/>
    </row>
    <row r="14" spans="1:38" ht="9.6" customHeight="1" thickBot="1">
      <c r="A14" s="16"/>
      <c r="B14" s="23"/>
      <c r="C14" s="341"/>
      <c r="D14" s="341"/>
      <c r="E14" s="341"/>
      <c r="F14" s="341"/>
      <c r="G14" s="341"/>
      <c r="H14" s="341"/>
      <c r="I14" s="341"/>
      <c r="J14" s="341"/>
      <c r="K14" s="341"/>
      <c r="L14" s="341"/>
      <c r="M14" s="341"/>
      <c r="N14" s="341"/>
      <c r="O14" s="341"/>
      <c r="P14" s="341"/>
      <c r="Q14" s="341"/>
      <c r="R14" s="341"/>
      <c r="S14" s="341"/>
      <c r="T14" s="341"/>
      <c r="U14" s="341"/>
      <c r="V14" s="341"/>
      <c r="W14" s="341"/>
      <c r="X14" s="341"/>
      <c r="Y14" s="16"/>
      <c r="Z14" s="16"/>
      <c r="AA14" s="16"/>
      <c r="AC14" s="16"/>
      <c r="AE14" s="16"/>
      <c r="AF14" s="14"/>
      <c r="AG14" s="16"/>
      <c r="AH14" s="16"/>
      <c r="AI14" s="16"/>
      <c r="AJ14" s="16"/>
    </row>
    <row r="15" spans="1:38" ht="18.600000000000001" thickBot="1">
      <c r="A15" s="16"/>
      <c r="B15" s="23" t="s">
        <v>476</v>
      </c>
      <c r="C15" s="23"/>
      <c r="D15" s="23"/>
      <c r="E15" s="181"/>
      <c r="F15" s="181"/>
      <c r="G15" s="4"/>
      <c r="H15" s="16"/>
      <c r="I15" s="346"/>
      <c r="J15" s="16"/>
      <c r="K15" s="16"/>
      <c r="L15" s="16"/>
      <c r="M15" s="16"/>
      <c r="N15" s="16"/>
      <c r="O15" s="16"/>
      <c r="P15" s="16"/>
      <c r="Q15" s="16"/>
      <c r="R15" s="16"/>
      <c r="S15" s="16"/>
      <c r="T15" s="16"/>
      <c r="U15" s="16"/>
      <c r="V15" s="16"/>
      <c r="W15" s="16"/>
      <c r="X15" s="16"/>
      <c r="Y15" s="16"/>
      <c r="Z15" s="16"/>
      <c r="AA15" s="16"/>
      <c r="AB15" s="16"/>
      <c r="AC15" s="16"/>
      <c r="AE15" s="16"/>
      <c r="AF15" s="14"/>
      <c r="AG15" s="16"/>
      <c r="AH15" s="16"/>
      <c r="AI15" s="16"/>
      <c r="AJ15" s="16"/>
    </row>
    <row r="16" spans="1:38" ht="9.6" customHeight="1">
      <c r="A16" s="16"/>
      <c r="B16" s="23"/>
      <c r="C16" s="23"/>
      <c r="D16" s="23"/>
      <c r="E16" s="181"/>
      <c r="F16" s="181"/>
      <c r="G16" s="4"/>
      <c r="H16" s="16"/>
      <c r="J16" s="16"/>
      <c r="K16" s="16"/>
      <c r="L16" s="16"/>
      <c r="M16" s="16"/>
      <c r="N16" s="16"/>
      <c r="O16" s="16"/>
      <c r="P16" s="16"/>
      <c r="Q16" s="16"/>
      <c r="R16" s="16"/>
      <c r="S16" s="16"/>
      <c r="T16" s="16"/>
      <c r="U16" s="16"/>
      <c r="V16" s="16"/>
      <c r="W16" s="16"/>
      <c r="X16" s="16"/>
      <c r="Y16" s="16"/>
      <c r="Z16" s="16"/>
      <c r="AA16" s="16"/>
      <c r="AC16" s="16"/>
      <c r="AE16" s="16"/>
      <c r="AF16" s="14"/>
      <c r="AG16" s="16"/>
      <c r="AH16" s="16"/>
      <c r="AI16" s="16"/>
      <c r="AJ16" s="16"/>
    </row>
    <row r="17" spans="1:36" ht="90.6" customHeight="1">
      <c r="A17" s="16"/>
      <c r="B17" s="23"/>
      <c r="C17" s="415" t="s">
        <v>440</v>
      </c>
      <c r="D17" s="416"/>
      <c r="E17" s="416"/>
      <c r="F17" s="416"/>
      <c r="G17" s="416"/>
      <c r="H17" s="416"/>
      <c r="I17" s="416"/>
      <c r="J17" s="416"/>
      <c r="K17" s="416"/>
      <c r="L17" s="416"/>
      <c r="M17" s="416"/>
      <c r="N17" s="416"/>
      <c r="O17" s="416"/>
      <c r="P17" s="416"/>
      <c r="Q17" s="416"/>
      <c r="R17" s="416"/>
      <c r="S17" s="416"/>
      <c r="T17" s="416"/>
      <c r="U17" s="416"/>
      <c r="V17" s="416"/>
      <c r="W17" s="416"/>
      <c r="X17" s="416"/>
      <c r="Y17" s="417"/>
      <c r="Z17" s="46"/>
      <c r="AA17" s="16"/>
      <c r="AC17" s="16"/>
      <c r="AE17" s="16"/>
      <c r="AF17" s="14"/>
      <c r="AG17" s="16"/>
      <c r="AH17" s="16"/>
      <c r="AI17" s="16"/>
      <c r="AJ17" s="16"/>
    </row>
    <row r="18" spans="1:36" ht="9.6" customHeight="1" thickBot="1">
      <c r="A18" s="16"/>
      <c r="B18" s="23"/>
      <c r="C18" s="23"/>
      <c r="D18" s="23"/>
      <c r="E18" s="181"/>
      <c r="F18" s="181"/>
      <c r="G18" s="4"/>
      <c r="H18" s="16"/>
      <c r="J18" s="16"/>
      <c r="K18" s="16"/>
      <c r="L18" s="16"/>
      <c r="M18" s="16"/>
      <c r="N18" s="16"/>
      <c r="O18" s="16"/>
      <c r="P18" s="16"/>
      <c r="Q18" s="16"/>
      <c r="R18" s="16"/>
      <c r="S18" s="16"/>
      <c r="T18" s="16"/>
      <c r="U18" s="16"/>
      <c r="V18" s="16"/>
      <c r="W18" s="16"/>
      <c r="X18" s="16"/>
      <c r="Y18" s="16"/>
      <c r="Z18" s="16"/>
      <c r="AA18" s="16"/>
      <c r="AC18" s="16"/>
      <c r="AE18" s="16"/>
      <c r="AF18" s="14"/>
      <c r="AG18" s="16"/>
      <c r="AH18" s="16"/>
      <c r="AI18" s="16"/>
      <c r="AJ18" s="16"/>
    </row>
    <row r="19" spans="1:36" ht="18.600000000000001" thickBot="1">
      <c r="A19" s="16"/>
      <c r="B19" s="23" t="s">
        <v>477</v>
      </c>
      <c r="C19" s="23"/>
      <c r="D19" s="23"/>
      <c r="E19" s="181"/>
      <c r="F19" s="181"/>
      <c r="G19" s="4"/>
      <c r="H19" s="16"/>
      <c r="I19" s="346"/>
      <c r="J19" s="16"/>
      <c r="K19" s="16"/>
      <c r="L19" s="16"/>
      <c r="M19" s="16"/>
      <c r="N19" s="16"/>
      <c r="O19" s="16"/>
      <c r="P19" s="16"/>
      <c r="Q19" s="16"/>
      <c r="R19" s="16"/>
      <c r="S19" s="16"/>
      <c r="T19" s="16"/>
      <c r="U19" s="16"/>
      <c r="V19" s="16"/>
      <c r="W19" s="16"/>
      <c r="X19" s="16"/>
      <c r="Y19" s="16"/>
      <c r="Z19" s="16"/>
      <c r="AA19" s="16"/>
      <c r="AB19" s="16"/>
      <c r="AC19" s="16"/>
      <c r="AE19" s="16"/>
      <c r="AF19" s="14"/>
      <c r="AG19" s="16"/>
      <c r="AH19" s="16"/>
      <c r="AI19" s="16"/>
      <c r="AJ19" s="16"/>
    </row>
    <row r="20" spans="1:36" ht="9.6" customHeight="1">
      <c r="A20" s="16"/>
      <c r="B20" s="23"/>
      <c r="C20" s="23"/>
      <c r="D20" s="23"/>
      <c r="E20" s="181"/>
      <c r="F20" s="181"/>
      <c r="G20" s="4"/>
      <c r="H20" s="16"/>
      <c r="J20" s="16"/>
      <c r="K20" s="16"/>
      <c r="L20" s="16"/>
      <c r="M20" s="16"/>
      <c r="N20" s="16"/>
      <c r="O20" s="16"/>
      <c r="P20" s="16"/>
      <c r="Q20" s="16"/>
      <c r="R20" s="16"/>
      <c r="S20" s="16"/>
      <c r="T20" s="16"/>
      <c r="U20" s="16"/>
      <c r="V20" s="16"/>
      <c r="W20" s="16"/>
      <c r="X20" s="16"/>
      <c r="Y20" s="16"/>
      <c r="Z20" s="16"/>
      <c r="AA20" s="16"/>
      <c r="AC20" s="16"/>
      <c r="AE20" s="16"/>
      <c r="AF20" s="14"/>
      <c r="AG20" s="16"/>
      <c r="AH20" s="16"/>
      <c r="AI20" s="16"/>
      <c r="AJ20" s="16"/>
    </row>
    <row r="21" spans="1:36">
      <c r="A21" s="16"/>
      <c r="B21" s="23"/>
      <c r="C21" s="424" t="s">
        <v>441</v>
      </c>
      <c r="D21" s="424"/>
      <c r="E21" s="425" t="s">
        <v>435</v>
      </c>
      <c r="F21" s="425"/>
      <c r="G21" s="425"/>
      <c r="H21" s="425"/>
      <c r="I21" s="425"/>
      <c r="J21" s="425"/>
      <c r="K21" s="425"/>
      <c r="L21" s="425"/>
      <c r="M21" s="425"/>
      <c r="N21" s="425"/>
      <c r="O21" s="425"/>
      <c r="P21" s="425"/>
      <c r="Q21" s="16"/>
      <c r="R21" s="16"/>
      <c r="T21" s="16"/>
      <c r="U21" s="16"/>
      <c r="W21" s="16"/>
      <c r="X21" s="14"/>
      <c r="Y21" s="16"/>
      <c r="Z21" s="16"/>
      <c r="AA21" s="16"/>
      <c r="AB21" s="16"/>
      <c r="AC21" s="16"/>
      <c r="AD21" s="16"/>
      <c r="AE21" s="16"/>
      <c r="AF21" s="16"/>
      <c r="AG21" s="16"/>
      <c r="AH21" s="16"/>
      <c r="AI21" s="16"/>
      <c r="AJ21" s="16"/>
    </row>
    <row r="22" spans="1:36" ht="9.6" customHeight="1" thickBot="1">
      <c r="A22" s="16"/>
      <c r="B22" s="23"/>
      <c r="C22" s="23"/>
      <c r="D22" s="23"/>
      <c r="E22" s="181"/>
      <c r="F22" s="181"/>
      <c r="G22" s="4"/>
      <c r="H22" s="16"/>
      <c r="J22" s="16"/>
      <c r="K22" s="16"/>
      <c r="L22" s="16"/>
      <c r="M22" s="16"/>
      <c r="N22" s="16"/>
      <c r="O22" s="16"/>
      <c r="P22" s="16"/>
      <c r="Q22" s="16"/>
      <c r="R22" s="16"/>
      <c r="S22" s="16"/>
      <c r="T22" s="16"/>
      <c r="U22" s="16"/>
      <c r="V22" s="16"/>
      <c r="W22" s="16"/>
      <c r="X22" s="16"/>
      <c r="Y22" s="16"/>
      <c r="Z22" s="16"/>
      <c r="AA22" s="16"/>
      <c r="AC22" s="16"/>
      <c r="AE22" s="16"/>
      <c r="AF22" s="14"/>
      <c r="AG22" s="16"/>
      <c r="AH22" s="16"/>
      <c r="AI22" s="16"/>
      <c r="AJ22" s="16"/>
    </row>
    <row r="23" spans="1:36" ht="18.600000000000001" thickBot="1">
      <c r="A23" s="16"/>
      <c r="B23" s="23" t="s">
        <v>478</v>
      </c>
      <c r="C23" s="4"/>
      <c r="D23" s="23"/>
      <c r="E23" s="4"/>
      <c r="F23" s="4"/>
      <c r="G23" s="4"/>
      <c r="H23" s="16"/>
      <c r="I23" s="346"/>
      <c r="J23" s="16"/>
      <c r="K23" s="16"/>
      <c r="L23" s="16"/>
      <c r="M23" s="16"/>
      <c r="N23" s="16"/>
      <c r="O23" s="16"/>
      <c r="P23" s="16"/>
      <c r="Q23" s="16"/>
      <c r="R23" s="16"/>
      <c r="S23" s="16"/>
      <c r="T23" s="16"/>
      <c r="U23" s="16"/>
      <c r="V23" s="16"/>
      <c r="W23" s="16"/>
      <c r="X23" s="16"/>
      <c r="Y23" s="16"/>
      <c r="Z23" s="16"/>
      <c r="AA23" s="16"/>
      <c r="AB23" s="16"/>
      <c r="AC23" s="16"/>
      <c r="AE23" s="16"/>
      <c r="AF23" s="14"/>
      <c r="AG23" s="16"/>
      <c r="AH23" s="16"/>
      <c r="AI23" s="16"/>
      <c r="AJ23" s="16"/>
    </row>
    <row r="24" spans="1:36" ht="9.6" customHeight="1">
      <c r="A24" s="16"/>
      <c r="B24" s="23"/>
      <c r="C24" s="4"/>
      <c r="D24" s="23"/>
      <c r="E24" s="4"/>
      <c r="F24" s="4"/>
      <c r="G24" s="4"/>
      <c r="H24" s="16"/>
      <c r="J24" s="16"/>
      <c r="K24" s="16"/>
      <c r="L24" s="16"/>
      <c r="M24" s="16"/>
      <c r="N24" s="16"/>
      <c r="O24" s="16"/>
      <c r="P24" s="16"/>
      <c r="Q24" s="16"/>
      <c r="R24" s="16"/>
      <c r="S24" s="16"/>
      <c r="T24" s="16"/>
      <c r="U24" s="16"/>
      <c r="V24" s="16"/>
      <c r="W24" s="16"/>
      <c r="X24" s="16"/>
      <c r="Y24" s="16"/>
      <c r="Z24" s="16"/>
      <c r="AA24" s="16"/>
      <c r="AC24" s="16"/>
      <c r="AE24" s="16"/>
      <c r="AF24" s="14"/>
      <c r="AG24" s="16"/>
      <c r="AH24" s="16"/>
      <c r="AI24" s="16"/>
      <c r="AJ24" s="16"/>
    </row>
    <row r="25" spans="1:36" ht="73.95" customHeight="1">
      <c r="A25" s="16"/>
      <c r="B25" s="23"/>
      <c r="C25" s="415" t="s">
        <v>444</v>
      </c>
      <c r="D25" s="416"/>
      <c r="E25" s="416"/>
      <c r="F25" s="416"/>
      <c r="G25" s="416"/>
      <c r="H25" s="416"/>
      <c r="I25" s="416"/>
      <c r="J25" s="416"/>
      <c r="K25" s="416"/>
      <c r="L25" s="416"/>
      <c r="M25" s="416"/>
      <c r="N25" s="416"/>
      <c r="O25" s="416"/>
      <c r="P25" s="416"/>
      <c r="Q25" s="416"/>
      <c r="R25" s="416"/>
      <c r="S25" s="416"/>
      <c r="T25" s="416"/>
      <c r="U25" s="416"/>
      <c r="V25" s="416"/>
      <c r="W25" s="416"/>
      <c r="X25" s="416"/>
      <c r="Y25" s="417"/>
      <c r="Z25" s="4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214"/>
      <c r="Z26" s="214"/>
      <c r="AA26" s="16"/>
      <c r="AB26" s="16"/>
      <c r="AC26" s="16"/>
      <c r="AD26" s="16"/>
      <c r="AE26" s="16"/>
      <c r="AF26" s="16"/>
      <c r="AG26" s="16"/>
      <c r="AH26" s="16"/>
      <c r="AI26" s="16"/>
      <c r="AJ26" s="16"/>
    </row>
    <row r="27" spans="1:36" ht="8.4" customHeight="1"/>
    <row r="28" spans="1:36">
      <c r="B28" s="418"/>
      <c r="C28" s="418"/>
      <c r="D28" s="418"/>
      <c r="E28" s="418"/>
      <c r="F28" s="418"/>
      <c r="G28" s="895"/>
      <c r="H28" s="895"/>
      <c r="I28" s="895"/>
      <c r="J28" s="16"/>
      <c r="K28" s="16"/>
      <c r="L28" s="16"/>
      <c r="M28" s="16"/>
      <c r="N28" s="16"/>
      <c r="O28" s="16"/>
      <c r="P28" s="16"/>
      <c r="Q28" s="16"/>
      <c r="R28" s="16"/>
      <c r="S28" s="16"/>
      <c r="T28" s="16"/>
      <c r="U28" s="16"/>
      <c r="V28" s="16"/>
      <c r="W28" s="16"/>
      <c r="X28" s="16"/>
      <c r="Y28" s="16"/>
      <c r="Z28" s="16"/>
      <c r="AJ28" s="16" t="s">
        <v>457</v>
      </c>
    </row>
    <row r="29" spans="1:36" ht="8.4" customHeight="1">
      <c r="B29" s="181"/>
      <c r="C29" s="181"/>
      <c r="D29" s="181"/>
      <c r="E29" s="181"/>
      <c r="F29" s="181"/>
      <c r="J29" s="16"/>
      <c r="K29" s="16"/>
      <c r="L29" s="16"/>
      <c r="M29" s="16"/>
      <c r="N29" s="16"/>
      <c r="O29" s="16"/>
      <c r="P29" s="16"/>
      <c r="Q29" s="16"/>
      <c r="R29" s="16"/>
      <c r="S29" s="16"/>
      <c r="T29" s="16"/>
      <c r="U29" s="16"/>
      <c r="V29" s="16"/>
      <c r="W29" s="16"/>
      <c r="X29" s="16"/>
      <c r="Y29" s="16"/>
      <c r="Z29" s="16"/>
    </row>
    <row r="30" spans="1:36">
      <c r="B30" s="23"/>
      <c r="C30" s="23"/>
      <c r="D30" s="23"/>
      <c r="E30" s="181"/>
      <c r="F30" s="181"/>
      <c r="G30" s="4"/>
      <c r="H30" s="16"/>
      <c r="I30" s="364"/>
      <c r="J30" s="16"/>
      <c r="K30" s="16"/>
      <c r="L30" s="16"/>
      <c r="M30" s="16"/>
      <c r="N30" s="16"/>
      <c r="O30" s="16"/>
      <c r="P30" s="16"/>
      <c r="Q30" s="16"/>
      <c r="R30" s="16"/>
      <c r="S30" s="16"/>
      <c r="T30" s="16"/>
      <c r="U30" s="16"/>
      <c r="V30" s="16"/>
      <c r="W30" s="16"/>
      <c r="X30" s="16"/>
      <c r="Y30" s="16"/>
      <c r="Z30" s="16"/>
      <c r="AA30" s="49" t="s">
        <v>453</v>
      </c>
      <c r="AJ30" s="49" t="s">
        <v>453</v>
      </c>
    </row>
    <row r="31" spans="1:36" ht="8.4" customHeight="1">
      <c r="B31" s="23"/>
      <c r="C31" s="23"/>
      <c r="D31" s="23"/>
      <c r="E31" s="181"/>
      <c r="F31" s="181"/>
      <c r="G31" s="4"/>
      <c r="H31" s="16"/>
      <c r="J31" s="16"/>
      <c r="K31" s="16"/>
      <c r="L31" s="16"/>
      <c r="M31" s="16"/>
      <c r="N31" s="16"/>
      <c r="O31" s="16"/>
      <c r="P31" s="16"/>
      <c r="Q31" s="16"/>
      <c r="R31" s="16"/>
      <c r="S31" s="16"/>
      <c r="T31" s="16"/>
      <c r="U31" s="16"/>
      <c r="V31" s="16"/>
      <c r="W31" s="16"/>
      <c r="X31" s="16"/>
      <c r="Y31" s="16"/>
      <c r="Z31" s="16"/>
      <c r="AJ31" s="49" t="s">
        <v>459</v>
      </c>
    </row>
    <row r="32" spans="1:36" s="16" customFormat="1" ht="29.25" customHeight="1">
      <c r="B32" s="23"/>
      <c r="C32" s="365"/>
      <c r="D32" s="422"/>
      <c r="E32" s="422"/>
      <c r="F32" s="422"/>
      <c r="G32" s="422"/>
      <c r="H32" s="422"/>
      <c r="I32" s="422"/>
      <c r="J32" s="422"/>
      <c r="K32" s="422"/>
      <c r="L32" s="422"/>
      <c r="M32" s="422"/>
      <c r="N32" s="422"/>
      <c r="O32" s="422"/>
      <c r="P32" s="422"/>
      <c r="AA32" s="49"/>
      <c r="AC32" s="49"/>
      <c r="AE32" s="14"/>
    </row>
    <row r="33" spans="2:31" s="16" customFormat="1" ht="20.25" customHeight="1">
      <c r="B33" s="23"/>
      <c r="C33" s="426"/>
      <c r="D33" s="427"/>
      <c r="E33" s="427"/>
      <c r="F33" s="427"/>
      <c r="G33" s="427"/>
      <c r="H33" s="427"/>
      <c r="I33" s="427"/>
      <c r="J33" s="427"/>
      <c r="K33" s="427"/>
      <c r="L33" s="427"/>
      <c r="M33" s="427"/>
      <c r="N33" s="427"/>
      <c r="O33" s="427"/>
      <c r="P33" s="427"/>
      <c r="AA33" s="49"/>
      <c r="AC33" s="49"/>
      <c r="AE33" s="14"/>
    </row>
    <row r="34" spans="2:31" s="16" customFormat="1" ht="19.5" customHeight="1">
      <c r="B34" s="23"/>
      <c r="C34" s="426"/>
      <c r="D34" s="422"/>
      <c r="E34" s="422"/>
      <c r="F34" s="422"/>
      <c r="G34" s="422"/>
      <c r="H34" s="422"/>
      <c r="I34" s="422"/>
      <c r="J34" s="422"/>
      <c r="K34" s="422"/>
      <c r="L34" s="422"/>
      <c r="M34" s="422"/>
      <c r="N34" s="422"/>
      <c r="O34" s="422"/>
      <c r="P34" s="422"/>
      <c r="AA34" s="49"/>
      <c r="AC34" s="49"/>
      <c r="AE34" s="14"/>
    </row>
    <row r="35" spans="2:31" s="16" customFormat="1" ht="30" customHeight="1">
      <c r="B35" s="23"/>
      <c r="C35" s="426"/>
      <c r="D35" s="428"/>
      <c r="E35" s="428"/>
      <c r="F35" s="428"/>
      <c r="G35" s="428"/>
      <c r="H35" s="428"/>
      <c r="I35" s="428"/>
      <c r="J35" s="428"/>
      <c r="K35" s="428"/>
      <c r="L35" s="422"/>
      <c r="M35" s="422"/>
      <c r="N35" s="422"/>
      <c r="O35" s="422"/>
      <c r="P35" s="422"/>
      <c r="AA35" s="49"/>
      <c r="AC35" s="49"/>
      <c r="AE35" s="14"/>
    </row>
    <row r="36" spans="2:31" s="16" customFormat="1" ht="8.4" customHeight="1">
      <c r="B36" s="23"/>
      <c r="C36" s="110"/>
      <c r="D36" s="341"/>
      <c r="E36" s="341"/>
      <c r="F36" s="341"/>
      <c r="G36" s="341"/>
      <c r="H36" s="341"/>
      <c r="I36" s="341"/>
      <c r="J36" s="341"/>
      <c r="K36" s="341"/>
      <c r="L36" s="43"/>
      <c r="M36" s="43"/>
      <c r="N36" s="43"/>
      <c r="O36" s="43"/>
      <c r="P36" s="43"/>
      <c r="AA36" s="49"/>
      <c r="AC36" s="49"/>
      <c r="AE36" s="14"/>
    </row>
    <row r="37" spans="2:31">
      <c r="B37" s="23"/>
      <c r="C37" s="23"/>
      <c r="D37" s="23"/>
      <c r="E37" s="181"/>
      <c r="F37" s="181"/>
      <c r="G37" s="4"/>
      <c r="H37" s="16"/>
      <c r="I37" s="222"/>
      <c r="J37" s="16"/>
      <c r="K37" s="16"/>
      <c r="L37" s="16"/>
      <c r="M37" s="16"/>
      <c r="N37" s="16"/>
      <c r="O37" s="16"/>
      <c r="P37" s="16"/>
      <c r="Q37" s="16"/>
      <c r="R37" s="16"/>
      <c r="S37" s="16"/>
      <c r="T37" s="16"/>
      <c r="U37" s="16"/>
      <c r="V37" s="16"/>
      <c r="W37" s="16"/>
      <c r="X37" s="16"/>
      <c r="Y37" s="16"/>
      <c r="Z37" s="16"/>
    </row>
    <row r="38" spans="2:31" ht="8.4" customHeight="1">
      <c r="B38" s="23"/>
      <c r="C38" s="23"/>
      <c r="D38" s="23"/>
      <c r="E38" s="181"/>
      <c r="F38" s="181"/>
      <c r="G38" s="4"/>
      <c r="H38" s="16"/>
      <c r="J38" s="16"/>
      <c r="K38" s="16"/>
      <c r="L38" s="16"/>
      <c r="M38" s="16"/>
      <c r="N38" s="16"/>
      <c r="O38" s="16"/>
      <c r="P38" s="16"/>
      <c r="Q38" s="16"/>
      <c r="R38" s="16"/>
      <c r="S38" s="16"/>
      <c r="T38" s="16"/>
      <c r="U38" s="16"/>
      <c r="V38" s="16"/>
      <c r="W38" s="16"/>
      <c r="X38" s="16"/>
      <c r="Y38" s="16"/>
      <c r="Z38" s="16"/>
    </row>
    <row r="39" spans="2:31" ht="87.6" customHeight="1">
      <c r="B39" s="23"/>
      <c r="C39" s="423"/>
      <c r="D39" s="423"/>
      <c r="E39" s="423"/>
      <c r="F39" s="423"/>
      <c r="G39" s="423"/>
      <c r="H39" s="423"/>
      <c r="I39" s="423"/>
      <c r="J39" s="423"/>
      <c r="K39" s="423"/>
      <c r="L39" s="423"/>
      <c r="M39" s="423"/>
      <c r="N39" s="423"/>
      <c r="O39" s="423"/>
      <c r="P39" s="423"/>
      <c r="Q39" s="423"/>
      <c r="R39" s="423"/>
      <c r="S39" s="423"/>
      <c r="T39" s="423"/>
      <c r="U39" s="423"/>
      <c r="V39" s="423"/>
      <c r="W39" s="423"/>
      <c r="X39" s="423"/>
      <c r="Y39" s="423"/>
      <c r="Z39" s="46"/>
    </row>
    <row r="40" spans="2:31" ht="8.4" customHeight="1">
      <c r="B40" s="23"/>
      <c r="C40" s="23"/>
      <c r="D40" s="23"/>
      <c r="E40" s="181"/>
      <c r="F40" s="181"/>
      <c r="G40" s="4"/>
      <c r="H40" s="16"/>
      <c r="J40" s="16"/>
      <c r="K40" s="16"/>
      <c r="L40" s="16"/>
      <c r="M40" s="16"/>
      <c r="N40" s="16"/>
      <c r="O40" s="16"/>
      <c r="P40" s="16"/>
      <c r="Q40" s="16"/>
      <c r="R40" s="16"/>
      <c r="S40" s="16"/>
      <c r="T40" s="16"/>
      <c r="U40" s="16"/>
      <c r="V40" s="16"/>
      <c r="W40" s="16"/>
      <c r="X40" s="16"/>
      <c r="Y40" s="16"/>
      <c r="Z40" s="16"/>
    </row>
    <row r="41" spans="2:31">
      <c r="B41" s="23"/>
      <c r="C41" s="23"/>
      <c r="D41" s="23"/>
      <c r="E41" s="181"/>
      <c r="F41" s="181"/>
      <c r="G41" s="4"/>
      <c r="H41" s="16"/>
      <c r="I41" s="222"/>
      <c r="J41" s="16"/>
      <c r="K41" s="16"/>
      <c r="L41" s="16"/>
      <c r="M41" s="16"/>
      <c r="N41" s="16"/>
      <c r="O41" s="16"/>
      <c r="P41" s="16"/>
      <c r="Q41" s="16"/>
      <c r="R41" s="16"/>
      <c r="S41" s="16"/>
      <c r="T41" s="16"/>
      <c r="U41" s="16"/>
      <c r="V41" s="16"/>
      <c r="W41" s="16"/>
      <c r="X41" s="16"/>
      <c r="Y41" s="16"/>
      <c r="Z41" s="16"/>
    </row>
    <row r="42" spans="2:31" ht="8.4" customHeight="1">
      <c r="B42" s="23"/>
      <c r="C42" s="23"/>
      <c r="D42" s="23"/>
      <c r="E42" s="181"/>
      <c r="F42" s="181"/>
      <c r="G42" s="4"/>
      <c r="H42" s="16"/>
      <c r="J42" s="16"/>
      <c r="K42" s="16"/>
      <c r="L42" s="16"/>
      <c r="M42" s="16"/>
      <c r="N42" s="16"/>
      <c r="O42" s="16"/>
      <c r="P42" s="16"/>
      <c r="Q42" s="16"/>
      <c r="R42" s="16"/>
      <c r="S42" s="16"/>
      <c r="T42" s="16"/>
      <c r="U42" s="16"/>
      <c r="V42" s="16"/>
      <c r="W42" s="16"/>
      <c r="X42" s="16"/>
      <c r="Y42" s="16"/>
      <c r="Z42" s="16"/>
    </row>
    <row r="43" spans="2:31">
      <c r="B43" s="23"/>
      <c r="C43" s="426"/>
      <c r="D43" s="426"/>
      <c r="E43" s="422"/>
      <c r="F43" s="422"/>
      <c r="G43" s="422"/>
      <c r="H43" s="422"/>
      <c r="I43" s="422"/>
      <c r="J43" s="422"/>
      <c r="K43" s="422"/>
      <c r="L43" s="422"/>
      <c r="M43" s="422"/>
      <c r="N43" s="422"/>
      <c r="O43" s="422"/>
      <c r="P43" s="422"/>
      <c r="Q43" s="16"/>
      <c r="R43" s="16"/>
      <c r="T43" s="16"/>
      <c r="U43" s="16"/>
      <c r="W43" s="16"/>
      <c r="X43" s="14"/>
      <c r="Y43" s="16"/>
      <c r="Z43" s="16"/>
    </row>
    <row r="44" spans="2:31" ht="8.4" customHeight="1">
      <c r="B44" s="23"/>
      <c r="C44" s="23"/>
      <c r="D44" s="23"/>
      <c r="E44" s="181"/>
      <c r="F44" s="181"/>
      <c r="G44" s="4"/>
      <c r="H44" s="16"/>
      <c r="J44" s="16"/>
      <c r="K44" s="16"/>
      <c r="L44" s="16"/>
      <c r="M44" s="16"/>
      <c r="N44" s="16"/>
      <c r="O44" s="16"/>
      <c r="P44" s="16"/>
      <c r="Q44" s="16"/>
      <c r="R44" s="16"/>
      <c r="S44" s="16"/>
      <c r="T44" s="16"/>
      <c r="U44" s="16"/>
      <c r="V44" s="16"/>
      <c r="W44" s="16"/>
      <c r="X44" s="16"/>
      <c r="Y44" s="16"/>
      <c r="Z44" s="16"/>
    </row>
    <row r="45" spans="2:31">
      <c r="B45" s="23"/>
      <c r="C45" s="4"/>
      <c r="D45" s="23"/>
      <c r="E45" s="4"/>
      <c r="F45" s="4"/>
      <c r="G45" s="4"/>
      <c r="H45" s="16"/>
      <c r="I45" s="222"/>
      <c r="J45" s="16"/>
      <c r="K45" s="16"/>
      <c r="L45" s="16"/>
      <c r="M45" s="16"/>
      <c r="N45" s="16"/>
      <c r="O45" s="16"/>
      <c r="P45" s="16"/>
      <c r="Q45" s="16"/>
      <c r="R45" s="16"/>
      <c r="S45" s="16"/>
      <c r="T45" s="16"/>
      <c r="U45" s="16"/>
      <c r="V45" s="16"/>
      <c r="W45" s="16"/>
      <c r="X45" s="16"/>
      <c r="Y45" s="16"/>
      <c r="Z45" s="16"/>
    </row>
    <row r="46" spans="2:31" ht="8.4" customHeight="1">
      <c r="B46" s="23"/>
      <c r="C46" s="4"/>
      <c r="D46" s="23"/>
      <c r="E46" s="4"/>
      <c r="F46" s="4"/>
      <c r="G46" s="4"/>
      <c r="H46" s="16"/>
      <c r="J46" s="16"/>
      <c r="K46" s="16"/>
      <c r="L46" s="16"/>
      <c r="M46" s="16"/>
      <c r="N46" s="16"/>
      <c r="O46" s="16"/>
      <c r="P46" s="16"/>
      <c r="Q46" s="16"/>
      <c r="R46" s="16"/>
      <c r="S46" s="16"/>
      <c r="T46" s="16"/>
      <c r="U46" s="16"/>
      <c r="V46" s="16"/>
      <c r="W46" s="16"/>
      <c r="X46" s="16"/>
      <c r="Y46" s="16"/>
      <c r="Z46" s="16"/>
    </row>
    <row r="47" spans="2:31" ht="76.2" customHeight="1">
      <c r="B47" s="23"/>
      <c r="C47" s="423"/>
      <c r="D47" s="423"/>
      <c r="E47" s="423"/>
      <c r="F47" s="423"/>
      <c r="G47" s="423"/>
      <c r="H47" s="423"/>
      <c r="I47" s="423"/>
      <c r="J47" s="423"/>
      <c r="K47" s="423"/>
      <c r="L47" s="423"/>
      <c r="M47" s="423"/>
      <c r="N47" s="423"/>
      <c r="O47" s="423"/>
      <c r="P47" s="423"/>
      <c r="Q47" s="423"/>
      <c r="R47" s="423"/>
      <c r="S47" s="423"/>
      <c r="T47" s="423"/>
      <c r="U47" s="423"/>
      <c r="V47" s="423"/>
      <c r="W47" s="423"/>
      <c r="X47" s="423"/>
      <c r="Y47" s="423"/>
      <c r="Z47" s="46"/>
    </row>
    <row r="48" spans="2:31">
      <c r="B48" s="16"/>
      <c r="C48" s="16"/>
      <c r="D48" s="16"/>
      <c r="E48" s="16"/>
      <c r="F48" s="16"/>
      <c r="G48" s="16"/>
      <c r="H48" s="16"/>
      <c r="I48" s="16"/>
      <c r="J48" s="16"/>
      <c r="K48" s="16"/>
      <c r="L48" s="16"/>
      <c r="M48" s="16"/>
      <c r="N48" s="16"/>
      <c r="O48" s="16"/>
      <c r="P48" s="16"/>
      <c r="Q48" s="16"/>
      <c r="R48" s="16"/>
      <c r="S48" s="16"/>
      <c r="T48" s="16"/>
      <c r="U48" s="16"/>
      <c r="V48" s="16"/>
      <c r="W48" s="16"/>
      <c r="X48" s="16"/>
      <c r="Y48" s="214"/>
      <c r="Z48" s="214"/>
    </row>
  </sheetData>
  <mergeCells count="28">
    <mergeCell ref="L35:P35"/>
    <mergeCell ref="C39:Y39"/>
    <mergeCell ref="C43:D43"/>
    <mergeCell ref="E43:P43"/>
    <mergeCell ref="C47:Y47"/>
    <mergeCell ref="C33:C35"/>
    <mergeCell ref="D33:K33"/>
    <mergeCell ref="L33:P33"/>
    <mergeCell ref="D34:K34"/>
    <mergeCell ref="L34:P34"/>
    <mergeCell ref="D35:K35"/>
    <mergeCell ref="D32:P32"/>
    <mergeCell ref="D11:P11"/>
    <mergeCell ref="D12:P12"/>
    <mergeCell ref="C13:X13"/>
    <mergeCell ref="C17:Y17"/>
    <mergeCell ref="C21:D21"/>
    <mergeCell ref="E21:P21"/>
    <mergeCell ref="G7:I7"/>
    <mergeCell ref="B3:C3"/>
    <mergeCell ref="C25:Y25"/>
    <mergeCell ref="B28:F28"/>
    <mergeCell ref="G28:I28"/>
    <mergeCell ref="J3:L3"/>
    <mergeCell ref="M3:P3"/>
    <mergeCell ref="J4:L4"/>
    <mergeCell ref="M4:P4"/>
    <mergeCell ref="B7:F7"/>
  </mergeCells>
  <phoneticPr fontId="2"/>
  <dataValidations count="4">
    <dataValidation type="list" allowBlank="1" showInputMessage="1" showErrorMessage="1" sqref="I30 I9 I15 I19 I23 I37 I41 I45" xr:uid="{129E355B-8636-4CEE-8DA8-4247EE631BA6}">
      <formula1>$AJ$30:$AJ$31</formula1>
    </dataValidation>
    <dataValidation type="list" allowBlank="1" showInputMessage="1" showErrorMessage="1" sqref="E4:E5" xr:uid="{D4F29F58-528C-4F71-93E3-152E3997CE0A}">
      <formula1>"□,■"</formula1>
    </dataValidation>
    <dataValidation type="decimal" operator="greaterThanOrEqual" allowBlank="1" showInputMessage="1" showErrorMessage="1" sqref="N2:P2 G2:I2 F3:F4 F6 SR2:ST6 ACN2:ACP6 AMJ2:AML6 AWF2:AWH6 BGB2:BGD6 BPX2:BPZ6 BZT2:BZV6 CJP2:CJR6 CTL2:CTN6 DDH2:DDJ6 DND2:DNF6 DWZ2:DXB6 EGV2:EGX6 EQR2:EQT6 FAN2:FAP6 FKJ2:FKL6 FUF2:FUH6 GEB2:GED6 GNX2:GNZ6 GXT2:GXV6 HHP2:HHR6 HRL2:HRN6 IBH2:IBJ6 ILD2:ILF6 IUZ2:IVB6 JEV2:JEX6 JOR2:JOT6 JYN2:JYP6 KIJ2:KIL6 KSF2:KSH6 LCB2:LCD6 LLX2:LLZ6 LVT2:LVV6 MFP2:MFR6 MPL2:MPN6 MZH2:MZJ6 NJD2:NJF6 NSZ2:NTB6 OCV2:OCX6 OMR2:OMT6 OWN2:OWP6 PGJ2:PGL6 PQF2:PQH6 QAB2:QAD6 QJX2:QJZ6 QTT2:QTV6 RDP2:RDR6 RNL2:RNN6 RXH2:RXJ6 SHD2:SHF6 SQZ2:SRB6 TAV2:TAX6 TKR2:TKT6 TUN2:TUP6 UEJ2:UEL6 UOF2:UOH6 UYB2:UYD6 VHX2:VHZ6 VRT2:VRV6 WBP2:WBR6 WLL2:WLN6 WVH2:WVJ6 IO2:IQ6 SK2:SM6 ACG2:ACI6 AMC2:AME6 AVY2:AWA6 BFU2:BFW6 BPQ2:BPS6 BZM2:BZO6 CJI2:CJK6 CTE2:CTG6 DDA2:DDC6 DMW2:DMY6 DWS2:DWU6 EGO2:EGQ6 EQK2:EQM6 FAG2:FAI6 FKC2:FKE6 FTY2:FUA6 GDU2:GDW6 GNQ2:GNS6 GXM2:GXO6 HHI2:HHK6 HRE2:HRG6 IBA2:IBC6 IKW2:IKY6 IUS2:IUU6 JEO2:JEQ6 JOK2:JOM6 JYG2:JYI6 KIC2:KIE6 KRY2:KSA6 LBU2:LBW6 LLQ2:LLS6 LVM2:LVO6 MFI2:MFK6 MPE2:MPG6 MZA2:MZC6 NIW2:NIY6 NSS2:NSU6 OCO2:OCQ6 OMK2:OMM6 OWG2:OWI6 PGC2:PGE6 PPY2:PQA6 PZU2:PZW6 QJQ2:QJS6 QTM2:QTO6 RDI2:RDK6 RNE2:RNG6 RXA2:RXC6 SGW2:SGY6 SQS2:SQU6 TAO2:TAQ6 TKK2:TKM6 TUG2:TUI6 UEC2:UEE6 UNY2:UOA6 UXU2:UXW6 VHQ2:VHS6 VRM2:VRO6 WBI2:WBK6 WLE2:WLG6 WVA2:WVC6 IV2:IX6 G3:H6 M3:M6 N5:O6" xr:uid="{80F40CA9-77BC-495A-944A-080AAD65FBBF}">
      <formula1>0</formula1>
    </dataValidation>
    <dataValidation operator="greaterThanOrEqual" allowBlank="1" showInputMessage="1" showErrorMessage="1" sqref="F5" xr:uid="{292B32D2-4028-4E42-A2AB-F1230A285FA7}"/>
  </dataValidations>
  <pageMargins left="0.7" right="0.7" top="0.75" bottom="0.75" header="0.3" footer="0.3"/>
  <pageSetup paperSize="9" scale="77" orientation="portrait" r:id="rId1"/>
  <colBreaks count="1" manualBreakCount="1">
    <brk id="26" max="2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40D13-EDE4-4B15-9CED-7BCE1AC5303B}">
  <sheetPr>
    <tabColor rgb="FF00B0F0"/>
  </sheetPr>
  <dimension ref="A1:AL48"/>
  <sheetViews>
    <sheetView view="pageBreakPreview" zoomScaleNormal="85" zoomScaleSheetLayoutView="100" workbookViewId="0">
      <selection activeCell="B45" sqref="B45"/>
    </sheetView>
  </sheetViews>
  <sheetFormatPr defaultRowHeight="18"/>
  <cols>
    <col min="1" max="1" width="0.59765625" customWidth="1"/>
    <col min="2" max="2" width="12" customWidth="1"/>
    <col min="3" max="4" width="11.09765625" customWidth="1"/>
    <col min="5" max="26" width="3.19921875" customWidth="1"/>
    <col min="27" max="30" width="0.8984375" hidden="1" customWidth="1"/>
    <col min="31" max="31" width="5.8984375" hidden="1" customWidth="1"/>
    <col min="32" max="32" width="6.19921875" customWidth="1"/>
    <col min="33" max="33" width="4.296875" customWidth="1"/>
    <col min="34" max="34" width="4.59765625" customWidth="1"/>
    <col min="35" max="35" width="3.59765625" customWidth="1"/>
    <col min="36" max="36" width="3.59765625" hidden="1" customWidth="1"/>
    <col min="37" max="38" width="8.796875" hidden="1" customWidth="1"/>
    <col min="39" max="39" width="0" hidden="1" customWidth="1"/>
  </cols>
  <sheetData>
    <row r="1" spans="1:38" ht="27" customHeight="1">
      <c r="B1" s="376" t="s">
        <v>473</v>
      </c>
    </row>
    <row r="2" spans="1:38" s="4" customFormat="1" ht="14.7" customHeight="1">
      <c r="B2" s="342" t="s">
        <v>442</v>
      </c>
      <c r="D2" s="189"/>
      <c r="F2" s="23"/>
      <c r="G2" s="190"/>
      <c r="H2" s="190"/>
      <c r="I2" s="190"/>
      <c r="J2" s="47"/>
      <c r="K2" s="362"/>
      <c r="L2" s="191"/>
      <c r="N2" s="190"/>
      <c r="O2" s="190"/>
      <c r="P2" s="190"/>
      <c r="R2" s="7"/>
    </row>
    <row r="3" spans="1:38" s="4" customFormat="1" ht="14.7" customHeight="1">
      <c r="B3" s="373" t="s">
        <v>464</v>
      </c>
      <c r="C3" s="373"/>
      <c r="D3" s="372" t="str">
        <f>IF(AND(E3="□",E4="□"),"-",IF(G27="A",1.2,"1"))</f>
        <v>1</v>
      </c>
      <c r="E3" s="64"/>
      <c r="F3" s="190"/>
      <c r="G3" s="190"/>
      <c r="H3" s="190"/>
      <c r="J3" s="419"/>
      <c r="K3" s="419"/>
      <c r="L3" s="419"/>
      <c r="M3" s="420"/>
      <c r="N3" s="420"/>
      <c r="O3" s="420"/>
      <c r="P3" s="420"/>
      <c r="Q3" s="7"/>
      <c r="AK3" s="4" t="s">
        <v>428</v>
      </c>
      <c r="AL3" s="333">
        <f>建築物の概要!G17</f>
        <v>0</v>
      </c>
    </row>
    <row r="4" spans="1:38" s="4" customFormat="1" ht="14.7" customHeight="1">
      <c r="B4" s="23"/>
      <c r="C4" s="23"/>
      <c r="D4" s="43"/>
      <c r="E4" s="64"/>
      <c r="F4" s="190"/>
      <c r="G4" s="190"/>
      <c r="H4" s="190"/>
      <c r="J4" s="419"/>
      <c r="K4" s="419"/>
      <c r="L4" s="419"/>
      <c r="M4" s="420"/>
      <c r="N4" s="420"/>
      <c r="O4" s="420"/>
      <c r="P4" s="420"/>
      <c r="Q4" s="7"/>
      <c r="AK4" s="4" t="s">
        <v>427</v>
      </c>
      <c r="AL4" s="332">
        <f>建築物の概要!E16-建築物の概要!G17</f>
        <v>0</v>
      </c>
    </row>
    <row r="5" spans="1:38" s="4" customFormat="1" ht="14.7" customHeight="1">
      <c r="B5" s="23"/>
      <c r="C5" s="23"/>
      <c r="D5" s="366"/>
      <c r="E5" s="64"/>
      <c r="F5" s="23"/>
      <c r="G5" s="190"/>
      <c r="H5" s="190"/>
      <c r="J5" s="23"/>
      <c r="K5" s="191"/>
      <c r="M5" s="190"/>
      <c r="N5" s="190"/>
      <c r="O5" s="190"/>
      <c r="Q5" s="7"/>
      <c r="AK5" s="4" t="s">
        <v>429</v>
      </c>
      <c r="AL5" s="333">
        <f>建築物の概要!E16</f>
        <v>0</v>
      </c>
    </row>
    <row r="6" spans="1:38" s="4" customFormat="1" ht="14.7" customHeight="1" thickBot="1">
      <c r="B6" s="23"/>
      <c r="C6" s="189"/>
      <c r="E6" s="23"/>
      <c r="F6" s="190"/>
      <c r="G6" s="190"/>
      <c r="H6" s="190"/>
      <c r="J6" s="44"/>
      <c r="K6" s="191"/>
      <c r="M6" s="190"/>
      <c r="N6" s="190"/>
      <c r="O6" s="190"/>
      <c r="Q6" s="7"/>
    </row>
    <row r="7" spans="1:38" ht="18.600000000000001" hidden="1" thickBot="1">
      <c r="A7" s="1"/>
      <c r="B7" s="418" t="s">
        <v>443</v>
      </c>
      <c r="C7" s="418"/>
      <c r="D7" s="418"/>
      <c r="E7" s="418"/>
      <c r="F7" s="421"/>
      <c r="G7" s="410" t="str" cm="1">
        <f t="array" ref="G7">_xlfn.IFS(AND(I9="○",I15="○",I19="○",I23="○"),"A",AND(I9="○",I15="○",I19="○"),"B",(I9="○"),"C",TRUE,"D")</f>
        <v>C</v>
      </c>
      <c r="H7" s="411"/>
      <c r="I7" s="412"/>
      <c r="J7" s="16"/>
      <c r="K7" s="16"/>
      <c r="L7" s="16"/>
      <c r="M7" s="16"/>
      <c r="N7" s="16"/>
      <c r="O7" s="16"/>
      <c r="P7" s="16"/>
      <c r="Q7" s="16"/>
      <c r="R7" s="16"/>
      <c r="S7" s="16"/>
      <c r="T7" s="16"/>
      <c r="U7" s="16"/>
      <c r="V7" s="16"/>
      <c r="W7" s="16"/>
      <c r="X7" s="16"/>
      <c r="Y7" s="16"/>
      <c r="Z7" s="16"/>
      <c r="AA7" s="334"/>
      <c r="AC7" s="1"/>
      <c r="AD7" s="5"/>
      <c r="AE7" s="1"/>
      <c r="AF7" s="13"/>
      <c r="AG7" s="1"/>
      <c r="AH7" s="1"/>
      <c r="AI7" s="1"/>
      <c r="AJ7" s="335" t="s">
        <v>458</v>
      </c>
    </row>
    <row r="8" spans="1:38" ht="9.6" hidden="1" customHeight="1" thickBot="1">
      <c r="A8" s="1"/>
      <c r="B8" s="181"/>
      <c r="C8" s="181"/>
      <c r="D8" s="181"/>
      <c r="E8" s="181"/>
      <c r="F8" s="181"/>
      <c r="J8" s="16"/>
      <c r="K8" s="16"/>
      <c r="L8" s="16"/>
      <c r="M8" s="16"/>
      <c r="N8" s="16"/>
      <c r="O8" s="16"/>
      <c r="P8" s="16"/>
      <c r="Q8" s="16"/>
      <c r="R8" s="16"/>
      <c r="S8" s="16"/>
      <c r="T8" s="16"/>
      <c r="U8" s="16"/>
      <c r="V8" s="16"/>
      <c r="W8" s="16"/>
      <c r="X8" s="16"/>
      <c r="Y8" s="16"/>
      <c r="Z8" s="16"/>
      <c r="AA8" s="334"/>
      <c r="AC8" s="1"/>
      <c r="AD8" s="5"/>
      <c r="AE8" s="1"/>
      <c r="AF8" s="13"/>
      <c r="AG8" s="1"/>
      <c r="AH8" s="1"/>
      <c r="AI8" s="1"/>
      <c r="AJ8" s="335"/>
    </row>
    <row r="9" spans="1:38" ht="18.600000000000001" hidden="1" thickBot="1">
      <c r="A9" s="1"/>
      <c r="B9" s="23" t="s">
        <v>430</v>
      </c>
      <c r="C9" s="23"/>
      <c r="D9" s="23"/>
      <c r="E9" s="181"/>
      <c r="F9" s="181"/>
      <c r="G9" s="4"/>
      <c r="H9" s="16"/>
      <c r="I9" s="3" t="s">
        <v>460</v>
      </c>
      <c r="J9" s="16"/>
      <c r="K9" s="16"/>
      <c r="L9" s="16"/>
      <c r="M9" s="16"/>
      <c r="N9" s="16"/>
      <c r="O9" s="16"/>
      <c r="P9" s="16"/>
      <c r="Q9" s="16"/>
      <c r="R9" s="16"/>
      <c r="S9" s="16"/>
      <c r="T9" s="16"/>
      <c r="U9" s="16"/>
      <c r="V9" s="16"/>
      <c r="W9" s="16"/>
      <c r="X9" s="16"/>
      <c r="Y9" s="16"/>
      <c r="Z9" s="16"/>
      <c r="AA9" s="334"/>
      <c r="AB9" s="1"/>
      <c r="AC9" s="1"/>
      <c r="AD9" s="5"/>
      <c r="AE9" s="1"/>
      <c r="AF9" s="13"/>
      <c r="AG9" s="1"/>
      <c r="AH9" s="1"/>
      <c r="AI9" s="1"/>
      <c r="AJ9" s="335"/>
    </row>
    <row r="10" spans="1:38" ht="9.6" hidden="1" customHeight="1">
      <c r="A10" s="1"/>
      <c r="B10" s="23"/>
      <c r="C10" s="23"/>
      <c r="D10" s="23"/>
      <c r="E10" s="181"/>
      <c r="F10" s="181"/>
      <c r="G10" s="4"/>
      <c r="H10" s="16"/>
      <c r="J10" s="16"/>
      <c r="K10" s="16"/>
      <c r="L10" s="16"/>
      <c r="M10" s="16"/>
      <c r="N10" s="16"/>
      <c r="O10" s="16"/>
      <c r="P10" s="16"/>
      <c r="Q10" s="16"/>
      <c r="R10" s="16"/>
      <c r="S10" s="16"/>
      <c r="T10" s="16"/>
      <c r="U10" s="16"/>
      <c r="V10" s="16"/>
      <c r="W10" s="16"/>
      <c r="X10" s="16"/>
      <c r="Y10" s="16"/>
      <c r="Z10" s="16"/>
      <c r="AA10" s="334"/>
      <c r="AC10" s="1"/>
      <c r="AD10" s="5"/>
      <c r="AE10" s="1"/>
      <c r="AF10" s="13"/>
      <c r="AG10" s="1"/>
      <c r="AH10" s="1"/>
      <c r="AI10" s="1"/>
      <c r="AJ10" s="335"/>
    </row>
    <row r="11" spans="1:38" ht="34.200000000000003" hidden="1" customHeight="1">
      <c r="A11" s="1"/>
      <c r="B11" s="23"/>
      <c r="C11" s="336" t="s">
        <v>431</v>
      </c>
      <c r="D11" s="415" t="s">
        <v>437</v>
      </c>
      <c r="E11" s="416"/>
      <c r="F11" s="416"/>
      <c r="G11" s="416"/>
      <c r="H11" s="416"/>
      <c r="I11" s="416"/>
      <c r="J11" s="416"/>
      <c r="K11" s="416"/>
      <c r="L11" s="416"/>
      <c r="M11" s="416"/>
      <c r="N11" s="416"/>
      <c r="O11" s="416"/>
      <c r="P11" s="417"/>
      <c r="Q11" s="334"/>
      <c r="R11" s="1"/>
      <c r="S11" s="5"/>
      <c r="T11" s="1"/>
      <c r="U11" s="13"/>
      <c r="V11" s="1"/>
      <c r="W11" s="1"/>
      <c r="X11" s="1"/>
      <c r="Y11" s="335"/>
      <c r="Z11" s="335"/>
      <c r="AA11" s="1"/>
      <c r="AB11" s="1"/>
      <c r="AC11" s="1"/>
      <c r="AD11" s="1"/>
      <c r="AE11" s="1"/>
      <c r="AF11" s="1"/>
      <c r="AG11" s="1"/>
      <c r="AH11" s="1"/>
      <c r="AI11" s="1"/>
      <c r="AJ11" s="1"/>
    </row>
    <row r="12" spans="1:38" ht="28.95" hidden="1" customHeight="1">
      <c r="A12" s="1"/>
      <c r="B12" s="23"/>
      <c r="C12" s="337" t="s">
        <v>432</v>
      </c>
      <c r="D12" s="415" t="s">
        <v>438</v>
      </c>
      <c r="E12" s="416"/>
      <c r="F12" s="416"/>
      <c r="G12" s="416"/>
      <c r="H12" s="416"/>
      <c r="I12" s="416"/>
      <c r="J12" s="416"/>
      <c r="K12" s="416"/>
      <c r="L12" s="416"/>
      <c r="M12" s="416"/>
      <c r="N12" s="416"/>
      <c r="O12" s="416"/>
      <c r="P12" s="417"/>
      <c r="Q12" s="334"/>
      <c r="R12" s="1"/>
      <c r="S12" s="5"/>
      <c r="T12" s="1"/>
      <c r="U12" s="13"/>
      <c r="V12" s="1"/>
      <c r="W12" s="1"/>
      <c r="X12" s="1"/>
      <c r="Y12" s="335"/>
      <c r="Z12" s="335"/>
      <c r="AA12" s="1"/>
      <c r="AB12" s="1"/>
      <c r="AC12" s="1"/>
      <c r="AD12" s="1"/>
      <c r="AE12" s="1"/>
      <c r="AF12" s="1"/>
      <c r="AG12" s="1"/>
      <c r="AH12" s="1"/>
      <c r="AI12" s="1"/>
      <c r="AJ12" s="1"/>
    </row>
    <row r="13" spans="1:38" ht="29.4" hidden="1" customHeight="1">
      <c r="A13" s="1"/>
      <c r="B13" s="23"/>
      <c r="C13" s="423" t="s">
        <v>439</v>
      </c>
      <c r="D13" s="423"/>
      <c r="E13" s="423"/>
      <c r="F13" s="423"/>
      <c r="G13" s="423"/>
      <c r="H13" s="423"/>
      <c r="I13" s="423"/>
      <c r="J13" s="423"/>
      <c r="K13" s="423"/>
      <c r="L13" s="423"/>
      <c r="M13" s="423"/>
      <c r="N13" s="423"/>
      <c r="O13" s="423"/>
      <c r="P13" s="423"/>
      <c r="Q13" s="423"/>
      <c r="R13" s="423"/>
      <c r="S13" s="423"/>
      <c r="T13" s="423"/>
      <c r="U13" s="423"/>
      <c r="V13" s="423"/>
      <c r="W13" s="423"/>
      <c r="X13" s="423"/>
      <c r="Y13" s="16"/>
      <c r="Z13" s="16"/>
      <c r="AA13" s="334"/>
      <c r="AC13" s="1"/>
      <c r="AD13" s="5"/>
      <c r="AE13" s="1"/>
      <c r="AF13" s="13"/>
      <c r="AG13" s="1"/>
      <c r="AH13" s="1"/>
      <c r="AI13" s="1"/>
      <c r="AJ13" s="335"/>
    </row>
    <row r="14" spans="1:38" ht="9.6" hidden="1" customHeight="1" thickBot="1">
      <c r="A14" s="1"/>
      <c r="B14" s="23"/>
      <c r="C14" s="341"/>
      <c r="D14" s="341"/>
      <c r="E14" s="341"/>
      <c r="F14" s="341"/>
      <c r="G14" s="341"/>
      <c r="H14" s="341"/>
      <c r="I14" s="341"/>
      <c r="J14" s="341"/>
      <c r="K14" s="341"/>
      <c r="L14" s="341"/>
      <c r="M14" s="341"/>
      <c r="N14" s="341"/>
      <c r="O14" s="341"/>
      <c r="P14" s="341"/>
      <c r="Q14" s="341"/>
      <c r="R14" s="341"/>
      <c r="S14" s="341"/>
      <c r="T14" s="341"/>
      <c r="U14" s="341"/>
      <c r="V14" s="341"/>
      <c r="W14" s="341"/>
      <c r="X14" s="341"/>
      <c r="Y14" s="16"/>
      <c r="Z14" s="16"/>
      <c r="AA14" s="334"/>
      <c r="AC14" s="1"/>
      <c r="AD14" s="5"/>
      <c r="AE14" s="1"/>
      <c r="AF14" s="13"/>
      <c r="AG14" s="1"/>
      <c r="AH14" s="1"/>
      <c r="AI14" s="1"/>
      <c r="AJ14" s="335"/>
    </row>
    <row r="15" spans="1:38" ht="18.600000000000001" hidden="1" thickBot="1">
      <c r="A15" s="1"/>
      <c r="B15" s="23" t="s">
        <v>433</v>
      </c>
      <c r="C15" s="23"/>
      <c r="D15" s="23"/>
      <c r="E15" s="181"/>
      <c r="F15" s="181"/>
      <c r="G15" s="4"/>
      <c r="H15" s="16"/>
      <c r="I15" s="346"/>
      <c r="J15" s="16"/>
      <c r="K15" s="16"/>
      <c r="L15" s="16"/>
      <c r="M15" s="16"/>
      <c r="N15" s="16"/>
      <c r="O15" s="16"/>
      <c r="P15" s="16"/>
      <c r="Q15" s="16"/>
      <c r="R15" s="16"/>
      <c r="S15" s="16"/>
      <c r="T15" s="16"/>
      <c r="U15" s="16"/>
      <c r="V15" s="16"/>
      <c r="W15" s="16"/>
      <c r="X15" s="16"/>
      <c r="Y15" s="16"/>
      <c r="Z15" s="16"/>
      <c r="AA15" s="334"/>
      <c r="AB15" s="1"/>
      <c r="AC15" s="1"/>
      <c r="AD15" s="5"/>
      <c r="AE15" s="1"/>
      <c r="AF15" s="13"/>
      <c r="AG15" s="1"/>
      <c r="AH15" s="1"/>
      <c r="AI15" s="1"/>
      <c r="AJ15" s="335"/>
    </row>
    <row r="16" spans="1:38" ht="9.6" hidden="1" customHeight="1">
      <c r="A16" s="1"/>
      <c r="B16" s="23"/>
      <c r="C16" s="23"/>
      <c r="D16" s="23"/>
      <c r="E16" s="181"/>
      <c r="F16" s="181"/>
      <c r="G16" s="4"/>
      <c r="H16" s="16"/>
      <c r="J16" s="16"/>
      <c r="K16" s="16"/>
      <c r="L16" s="16"/>
      <c r="M16" s="16"/>
      <c r="N16" s="16"/>
      <c r="O16" s="16"/>
      <c r="P16" s="16"/>
      <c r="Q16" s="16"/>
      <c r="R16" s="16"/>
      <c r="S16" s="16"/>
      <c r="T16" s="16"/>
      <c r="U16" s="16"/>
      <c r="V16" s="16"/>
      <c r="W16" s="16"/>
      <c r="X16" s="16"/>
      <c r="Y16" s="16"/>
      <c r="Z16" s="16"/>
      <c r="AA16" s="334"/>
      <c r="AC16" s="1"/>
      <c r="AD16" s="5"/>
      <c r="AE16" s="1"/>
      <c r="AF16" s="13"/>
      <c r="AG16" s="1"/>
      <c r="AH16" s="1"/>
      <c r="AI16" s="1"/>
      <c r="AJ16" s="335"/>
    </row>
    <row r="17" spans="1:36" ht="90.6" hidden="1" customHeight="1">
      <c r="A17" s="1"/>
      <c r="B17" s="23"/>
      <c r="C17" s="415" t="s">
        <v>440</v>
      </c>
      <c r="D17" s="416"/>
      <c r="E17" s="416"/>
      <c r="F17" s="416"/>
      <c r="G17" s="416"/>
      <c r="H17" s="416"/>
      <c r="I17" s="416"/>
      <c r="J17" s="416"/>
      <c r="K17" s="416"/>
      <c r="L17" s="416"/>
      <c r="M17" s="416"/>
      <c r="N17" s="416"/>
      <c r="O17" s="416"/>
      <c r="P17" s="416"/>
      <c r="Q17" s="416"/>
      <c r="R17" s="416"/>
      <c r="S17" s="416"/>
      <c r="T17" s="416"/>
      <c r="U17" s="416"/>
      <c r="V17" s="416"/>
      <c r="W17" s="416"/>
      <c r="X17" s="416"/>
      <c r="Y17" s="417"/>
      <c r="Z17" s="46"/>
      <c r="AA17" s="334"/>
      <c r="AC17" s="1"/>
      <c r="AD17" s="5"/>
      <c r="AE17" s="1"/>
      <c r="AF17" s="13"/>
      <c r="AG17" s="1"/>
      <c r="AH17" s="1"/>
      <c r="AI17" s="1"/>
      <c r="AJ17" s="335"/>
    </row>
    <row r="18" spans="1:36" ht="9.6" hidden="1" customHeight="1" thickBot="1">
      <c r="A18" s="1"/>
      <c r="B18" s="23"/>
      <c r="C18" s="23"/>
      <c r="D18" s="23"/>
      <c r="E18" s="181"/>
      <c r="F18" s="181"/>
      <c r="G18" s="4"/>
      <c r="H18" s="16"/>
      <c r="J18" s="16"/>
      <c r="K18" s="16"/>
      <c r="L18" s="16"/>
      <c r="M18" s="16"/>
      <c r="N18" s="16"/>
      <c r="O18" s="16"/>
      <c r="P18" s="16"/>
      <c r="Q18" s="16"/>
      <c r="R18" s="16"/>
      <c r="S18" s="16"/>
      <c r="T18" s="16"/>
      <c r="U18" s="16"/>
      <c r="V18" s="16"/>
      <c r="W18" s="16"/>
      <c r="X18" s="16"/>
      <c r="Y18" s="16"/>
      <c r="Z18" s="16"/>
      <c r="AA18" s="334"/>
      <c r="AC18" s="1"/>
      <c r="AD18" s="5"/>
      <c r="AE18" s="1"/>
      <c r="AF18" s="13"/>
      <c r="AG18" s="1"/>
      <c r="AH18" s="1"/>
      <c r="AI18" s="1"/>
      <c r="AJ18" s="335"/>
    </row>
    <row r="19" spans="1:36" ht="18.600000000000001" hidden="1" thickBot="1">
      <c r="A19" s="1"/>
      <c r="B19" s="23" t="s">
        <v>434</v>
      </c>
      <c r="C19" s="23"/>
      <c r="D19" s="23"/>
      <c r="E19" s="181"/>
      <c r="F19" s="181"/>
      <c r="G19" s="4"/>
      <c r="H19" s="16"/>
      <c r="I19" s="346"/>
      <c r="J19" s="16"/>
      <c r="K19" s="16"/>
      <c r="L19" s="16"/>
      <c r="M19" s="16"/>
      <c r="N19" s="16"/>
      <c r="O19" s="16"/>
      <c r="P19" s="16"/>
      <c r="Q19" s="16"/>
      <c r="R19" s="16"/>
      <c r="S19" s="16"/>
      <c r="T19" s="16"/>
      <c r="U19" s="16"/>
      <c r="V19" s="16"/>
      <c r="W19" s="16"/>
      <c r="X19" s="16"/>
      <c r="Y19" s="16"/>
      <c r="Z19" s="16"/>
      <c r="AA19" s="334"/>
      <c r="AB19" s="1"/>
      <c r="AC19" s="1"/>
      <c r="AD19" s="5"/>
      <c r="AE19" s="1"/>
      <c r="AF19" s="13"/>
      <c r="AG19" s="1"/>
      <c r="AH19" s="1"/>
      <c r="AI19" s="1"/>
      <c r="AJ19" s="338"/>
    </row>
    <row r="20" spans="1:36" ht="9.6" hidden="1" customHeight="1">
      <c r="A20" s="1"/>
      <c r="B20" s="23"/>
      <c r="C20" s="23"/>
      <c r="D20" s="23"/>
      <c r="E20" s="181"/>
      <c r="F20" s="181"/>
      <c r="G20" s="4"/>
      <c r="H20" s="16"/>
      <c r="J20" s="16"/>
      <c r="K20" s="16"/>
      <c r="L20" s="16"/>
      <c r="M20" s="16"/>
      <c r="N20" s="16"/>
      <c r="O20" s="16"/>
      <c r="P20" s="16"/>
      <c r="Q20" s="16"/>
      <c r="R20" s="16"/>
      <c r="S20" s="16"/>
      <c r="T20" s="16"/>
      <c r="U20" s="16"/>
      <c r="V20" s="16"/>
      <c r="W20" s="16"/>
      <c r="X20" s="16"/>
      <c r="Y20" s="16"/>
      <c r="Z20" s="16"/>
      <c r="AA20" s="334"/>
      <c r="AC20" s="1"/>
      <c r="AD20" s="5"/>
      <c r="AE20" s="1"/>
      <c r="AF20" s="13"/>
      <c r="AG20" s="1"/>
      <c r="AH20" s="1"/>
      <c r="AI20" s="1"/>
      <c r="AJ20" s="338"/>
    </row>
    <row r="21" spans="1:36" hidden="1">
      <c r="A21" s="1"/>
      <c r="B21" s="23"/>
      <c r="C21" s="424" t="s">
        <v>441</v>
      </c>
      <c r="D21" s="424"/>
      <c r="E21" s="425" t="s">
        <v>435</v>
      </c>
      <c r="F21" s="425"/>
      <c r="G21" s="425"/>
      <c r="H21" s="425"/>
      <c r="I21" s="425"/>
      <c r="J21" s="425"/>
      <c r="K21" s="425"/>
      <c r="L21" s="425"/>
      <c r="M21" s="425"/>
      <c r="N21" s="425"/>
      <c r="O21" s="425"/>
      <c r="P21" s="425"/>
      <c r="Q21" s="16"/>
      <c r="R21" s="334"/>
      <c r="T21" s="334"/>
      <c r="U21" s="1"/>
      <c r="V21" s="5"/>
      <c r="W21" s="1"/>
      <c r="X21" s="13"/>
      <c r="Y21" s="1"/>
      <c r="Z21" s="1"/>
      <c r="AA21" s="1"/>
      <c r="AB21" s="1"/>
      <c r="AC21" s="1"/>
      <c r="AD21" s="1"/>
      <c r="AE21" s="1"/>
      <c r="AF21" s="1"/>
      <c r="AG21" s="1"/>
      <c r="AH21" s="1"/>
      <c r="AI21" s="1"/>
      <c r="AJ21" s="1"/>
    </row>
    <row r="22" spans="1:36" ht="9.6" hidden="1" customHeight="1" thickBot="1">
      <c r="A22" s="1"/>
      <c r="B22" s="23"/>
      <c r="C22" s="23"/>
      <c r="D22" s="23"/>
      <c r="E22" s="181"/>
      <c r="F22" s="181"/>
      <c r="G22" s="4"/>
      <c r="H22" s="16"/>
      <c r="J22" s="16"/>
      <c r="K22" s="16"/>
      <c r="L22" s="16"/>
      <c r="M22" s="16"/>
      <c r="N22" s="16"/>
      <c r="O22" s="16"/>
      <c r="P22" s="16"/>
      <c r="Q22" s="16"/>
      <c r="R22" s="16"/>
      <c r="S22" s="16"/>
      <c r="T22" s="16"/>
      <c r="U22" s="16"/>
      <c r="V22" s="16"/>
      <c r="W22" s="16"/>
      <c r="X22" s="16"/>
      <c r="Y22" s="16"/>
      <c r="Z22" s="16"/>
      <c r="AA22" s="334"/>
      <c r="AC22" s="1"/>
      <c r="AD22" s="5"/>
      <c r="AE22" s="1"/>
      <c r="AF22" s="13"/>
      <c r="AG22" s="1"/>
      <c r="AH22" s="1"/>
      <c r="AI22" s="1"/>
      <c r="AJ22" s="338"/>
    </row>
    <row r="23" spans="1:36" ht="18.600000000000001" hidden="1" thickBot="1">
      <c r="A23" s="1"/>
      <c r="B23" s="23" t="s">
        <v>436</v>
      </c>
      <c r="C23" s="4"/>
      <c r="D23" s="23"/>
      <c r="E23" s="4"/>
      <c r="F23" s="4"/>
      <c r="G23" s="4"/>
      <c r="H23" s="16"/>
      <c r="I23" s="346"/>
      <c r="J23" s="16"/>
      <c r="K23" s="16"/>
      <c r="L23" s="16"/>
      <c r="M23" s="16"/>
      <c r="N23" s="16"/>
      <c r="O23" s="16"/>
      <c r="P23" s="16"/>
      <c r="Q23" s="16"/>
      <c r="R23" s="16"/>
      <c r="S23" s="16"/>
      <c r="T23" s="16"/>
      <c r="U23" s="16"/>
      <c r="V23" s="16"/>
      <c r="W23" s="16"/>
      <c r="X23" s="16"/>
      <c r="Y23" s="16"/>
      <c r="Z23" s="16"/>
      <c r="AA23" s="334"/>
      <c r="AB23" s="1"/>
      <c r="AC23" s="1"/>
      <c r="AD23" s="5"/>
      <c r="AE23" s="1"/>
      <c r="AF23" s="13"/>
      <c r="AG23" s="1"/>
      <c r="AH23" s="1"/>
      <c r="AI23" s="1"/>
      <c r="AJ23" s="1"/>
    </row>
    <row r="24" spans="1:36" ht="9.6" hidden="1" customHeight="1">
      <c r="A24" s="1"/>
      <c r="B24" s="23"/>
      <c r="C24" s="4"/>
      <c r="D24" s="23"/>
      <c r="E24" s="4"/>
      <c r="F24" s="4"/>
      <c r="G24" s="4"/>
      <c r="H24" s="16"/>
      <c r="J24" s="16"/>
      <c r="K24" s="16"/>
      <c r="L24" s="16"/>
      <c r="M24" s="16"/>
      <c r="N24" s="16"/>
      <c r="O24" s="16"/>
      <c r="P24" s="16"/>
      <c r="Q24" s="16"/>
      <c r="R24" s="16"/>
      <c r="S24" s="16"/>
      <c r="T24" s="16"/>
      <c r="U24" s="16"/>
      <c r="V24" s="16"/>
      <c r="W24" s="16"/>
      <c r="X24" s="16"/>
      <c r="Y24" s="16"/>
      <c r="Z24" s="16"/>
      <c r="AA24" s="334"/>
      <c r="AC24" s="1"/>
      <c r="AD24" s="5"/>
      <c r="AE24" s="1"/>
      <c r="AF24" s="13"/>
      <c r="AG24" s="1"/>
      <c r="AH24" s="1"/>
      <c r="AI24" s="1"/>
      <c r="AJ24" s="1"/>
    </row>
    <row r="25" spans="1:36" ht="73.95" hidden="1" customHeight="1">
      <c r="A25" s="1"/>
      <c r="B25" s="23"/>
      <c r="C25" s="415" t="s">
        <v>444</v>
      </c>
      <c r="D25" s="416"/>
      <c r="E25" s="416"/>
      <c r="F25" s="416"/>
      <c r="G25" s="416"/>
      <c r="H25" s="416"/>
      <c r="I25" s="416"/>
      <c r="J25" s="416"/>
      <c r="K25" s="416"/>
      <c r="L25" s="416"/>
      <c r="M25" s="416"/>
      <c r="N25" s="416"/>
      <c r="O25" s="416"/>
      <c r="P25" s="416"/>
      <c r="Q25" s="416"/>
      <c r="R25" s="416"/>
      <c r="S25" s="416"/>
      <c r="T25" s="416"/>
      <c r="U25" s="416"/>
      <c r="V25" s="416"/>
      <c r="W25" s="416"/>
      <c r="X25" s="416"/>
      <c r="Y25" s="417"/>
      <c r="Z25" s="46"/>
      <c r="AA25" s="1"/>
      <c r="AB25" s="1"/>
      <c r="AC25" s="1"/>
      <c r="AD25" s="1"/>
      <c r="AE25" s="1"/>
      <c r="AF25" s="1"/>
      <c r="AG25" s="1"/>
      <c r="AH25" s="1"/>
      <c r="AI25" s="1"/>
      <c r="AJ25" s="1"/>
    </row>
    <row r="26" spans="1:36" hidden="1">
      <c r="A26" s="1"/>
      <c r="B26" s="1"/>
      <c r="C26" s="1"/>
      <c r="D26" s="1"/>
      <c r="E26" s="16"/>
      <c r="F26" s="16"/>
      <c r="G26" s="16"/>
      <c r="H26" s="16"/>
      <c r="I26" s="16"/>
      <c r="J26" s="16"/>
      <c r="K26" s="16"/>
      <c r="L26" s="16"/>
      <c r="M26" s="16"/>
      <c r="N26" s="16"/>
      <c r="O26" s="16"/>
      <c r="P26" s="16"/>
      <c r="Q26" s="16"/>
      <c r="R26" s="16"/>
      <c r="S26" s="16"/>
      <c r="T26" s="16"/>
      <c r="U26" s="16"/>
      <c r="V26" s="16"/>
      <c r="W26" s="16"/>
      <c r="X26" s="16"/>
      <c r="Y26" s="9"/>
      <c r="Z26" s="9"/>
      <c r="AA26" s="1"/>
      <c r="AB26" s="1"/>
      <c r="AC26" s="1"/>
      <c r="AD26" s="1"/>
      <c r="AE26" s="1"/>
      <c r="AF26" s="1"/>
      <c r="AG26" s="1"/>
      <c r="AH26" s="1"/>
      <c r="AI26" s="1"/>
      <c r="AJ26" s="1"/>
    </row>
    <row r="27" spans="1:36" ht="8.4" hidden="1" customHeight="1" thickBot="1"/>
    <row r="28" spans="1:36" ht="18.600000000000001" thickBot="1">
      <c r="B28" s="418" t="s">
        <v>463</v>
      </c>
      <c r="C28" s="418"/>
      <c r="D28" s="418"/>
      <c r="E28" s="418"/>
      <c r="F28" s="421"/>
      <c r="G28" s="410" t="str">
        <f>IF(AND(I30="○",I37="○",I41="○",I45="○"),"A","B")</f>
        <v>B</v>
      </c>
      <c r="H28" s="411"/>
      <c r="I28" s="412"/>
      <c r="J28" s="16"/>
      <c r="K28" s="16"/>
      <c r="L28" s="16"/>
      <c r="M28" s="16"/>
      <c r="N28" s="16"/>
      <c r="O28" s="16"/>
      <c r="P28" s="16"/>
      <c r="Q28" s="16"/>
      <c r="R28" s="16"/>
      <c r="S28" s="16"/>
      <c r="T28" s="16"/>
      <c r="U28" s="16"/>
      <c r="V28" s="16"/>
      <c r="W28" s="16"/>
      <c r="X28" s="16"/>
      <c r="Y28" s="16"/>
      <c r="Z28" s="16"/>
      <c r="AJ28" s="335" t="s">
        <v>457</v>
      </c>
    </row>
    <row r="29" spans="1:36" ht="8.4" customHeight="1" thickBot="1">
      <c r="B29" s="181"/>
      <c r="C29" s="181"/>
      <c r="D29" s="181"/>
      <c r="E29" s="181"/>
      <c r="F29" s="181"/>
      <c r="J29" s="16"/>
      <c r="K29" s="16"/>
      <c r="L29" s="16"/>
      <c r="M29" s="16"/>
      <c r="N29" s="16"/>
      <c r="O29" s="16"/>
      <c r="P29" s="16"/>
      <c r="Q29" s="16"/>
      <c r="R29" s="16"/>
      <c r="S29" s="16"/>
      <c r="T29" s="16"/>
      <c r="U29" s="16"/>
      <c r="V29" s="16"/>
      <c r="W29" s="16"/>
      <c r="X29" s="16"/>
      <c r="Y29" s="16"/>
      <c r="Z29" s="16"/>
    </row>
    <row r="30" spans="1:36" ht="18.600000000000001" thickBot="1">
      <c r="B30" s="23" t="s">
        <v>475</v>
      </c>
      <c r="C30" s="23"/>
      <c r="D30" s="23"/>
      <c r="E30" s="181"/>
      <c r="F30" s="181"/>
      <c r="G30" s="4"/>
      <c r="H30" s="16"/>
      <c r="I30" s="3"/>
      <c r="J30" s="16"/>
      <c r="K30" s="16"/>
      <c r="L30" s="16"/>
      <c r="M30" s="16"/>
      <c r="N30" s="16"/>
      <c r="O30" s="16"/>
      <c r="P30" s="16"/>
      <c r="Q30" s="16"/>
      <c r="R30" s="16"/>
      <c r="S30" s="16"/>
      <c r="T30" s="16"/>
      <c r="U30" s="16"/>
      <c r="V30" s="16"/>
      <c r="W30" s="16"/>
      <c r="X30" s="16"/>
      <c r="Y30" s="16"/>
      <c r="Z30" s="16"/>
      <c r="AA30" t="s">
        <v>453</v>
      </c>
      <c r="AJ30" t="s">
        <v>453</v>
      </c>
    </row>
    <row r="31" spans="1:36" ht="8.4" customHeight="1">
      <c r="B31" s="23"/>
      <c r="C31" s="23"/>
      <c r="D31" s="23"/>
      <c r="E31" s="181"/>
      <c r="F31" s="181"/>
      <c r="G31" s="4"/>
      <c r="H31" s="16"/>
      <c r="J31" s="16"/>
      <c r="K31" s="16"/>
      <c r="L31" s="16"/>
      <c r="M31" s="16"/>
      <c r="N31" s="16"/>
      <c r="O31" s="16"/>
      <c r="P31" s="16"/>
      <c r="Q31" s="16"/>
      <c r="R31" s="16"/>
      <c r="S31" s="16"/>
      <c r="T31" s="16"/>
      <c r="U31" s="16"/>
      <c r="V31" s="16"/>
      <c r="W31" s="16"/>
      <c r="X31" s="16"/>
      <c r="Y31" s="16"/>
      <c r="Z31" s="16"/>
      <c r="AJ31" t="s">
        <v>459</v>
      </c>
    </row>
    <row r="32" spans="1:36" s="1" customFormat="1" ht="29.25" customHeight="1">
      <c r="B32" s="23"/>
      <c r="C32" s="343" t="s">
        <v>431</v>
      </c>
      <c r="D32" s="425" t="s">
        <v>446</v>
      </c>
      <c r="E32" s="425"/>
      <c r="F32" s="425"/>
      <c r="G32" s="425"/>
      <c r="H32" s="425"/>
      <c r="I32" s="425"/>
      <c r="J32" s="425"/>
      <c r="K32" s="425"/>
      <c r="L32" s="425"/>
      <c r="M32" s="425"/>
      <c r="N32" s="425"/>
      <c r="O32" s="425"/>
      <c r="P32" s="425"/>
      <c r="Q32" s="16"/>
      <c r="R32" s="16"/>
      <c r="S32" s="16"/>
      <c r="T32" s="16"/>
      <c r="U32" s="16"/>
      <c r="V32" s="16"/>
      <c r="W32" s="16"/>
      <c r="X32" s="16"/>
      <c r="Y32" s="334"/>
      <c r="Z32" s="334"/>
      <c r="AA32"/>
      <c r="AB32" s="334"/>
      <c r="AC32" s="5"/>
      <c r="AE32" s="13"/>
      <c r="AI32" s="335"/>
    </row>
    <row r="33" spans="2:35" s="1" customFormat="1" ht="20.25" customHeight="1">
      <c r="B33" s="23"/>
      <c r="C33" s="429" t="s">
        <v>432</v>
      </c>
      <c r="D33" s="432" t="s">
        <v>447</v>
      </c>
      <c r="E33" s="432"/>
      <c r="F33" s="432"/>
      <c r="G33" s="432"/>
      <c r="H33" s="432"/>
      <c r="I33" s="432"/>
      <c r="J33" s="432"/>
      <c r="K33" s="432"/>
      <c r="L33" s="433" t="s">
        <v>448</v>
      </c>
      <c r="M33" s="433"/>
      <c r="N33" s="433"/>
      <c r="O33" s="433"/>
      <c r="P33" s="433"/>
      <c r="Q33" s="16"/>
      <c r="R33" s="16"/>
      <c r="S33" s="16"/>
      <c r="T33" s="16"/>
      <c r="U33" s="16"/>
      <c r="V33" s="16"/>
      <c r="W33" s="16"/>
      <c r="X33" s="16"/>
      <c r="Y33" s="334"/>
      <c r="Z33" s="334"/>
      <c r="AA33"/>
      <c r="AB33" s="334"/>
      <c r="AC33" s="5"/>
      <c r="AE33" s="13"/>
      <c r="AI33" s="335"/>
    </row>
    <row r="34" spans="2:35" s="1" customFormat="1" ht="19.5" customHeight="1">
      <c r="B34" s="23"/>
      <c r="C34" s="430"/>
      <c r="D34" s="425" t="s">
        <v>449</v>
      </c>
      <c r="E34" s="425"/>
      <c r="F34" s="425"/>
      <c r="G34" s="425"/>
      <c r="H34" s="425"/>
      <c r="I34" s="425"/>
      <c r="J34" s="425"/>
      <c r="K34" s="425"/>
      <c r="L34" s="425" t="s">
        <v>450</v>
      </c>
      <c r="M34" s="425"/>
      <c r="N34" s="425"/>
      <c r="O34" s="425"/>
      <c r="P34" s="425"/>
      <c r="Q34" s="16"/>
      <c r="R34" s="16"/>
      <c r="S34" s="16"/>
      <c r="T34" s="16"/>
      <c r="U34" s="16"/>
      <c r="V34" s="16"/>
      <c r="W34" s="16"/>
      <c r="X34" s="16"/>
      <c r="Y34" s="334"/>
      <c r="Z34" s="334"/>
      <c r="AA34"/>
      <c r="AB34" s="334"/>
      <c r="AC34" s="5"/>
      <c r="AE34" s="13"/>
      <c r="AI34" s="335"/>
    </row>
    <row r="35" spans="2:35" s="1" customFormat="1" ht="30" customHeight="1">
      <c r="B35" s="23"/>
      <c r="C35" s="431"/>
      <c r="D35" s="434" t="s">
        <v>451</v>
      </c>
      <c r="E35" s="434"/>
      <c r="F35" s="434"/>
      <c r="G35" s="434"/>
      <c r="H35" s="434"/>
      <c r="I35" s="434"/>
      <c r="J35" s="434"/>
      <c r="K35" s="434"/>
      <c r="L35" s="425" t="s">
        <v>452</v>
      </c>
      <c r="M35" s="425"/>
      <c r="N35" s="425"/>
      <c r="O35" s="425"/>
      <c r="P35" s="425"/>
      <c r="Q35" s="16"/>
      <c r="R35" s="16"/>
      <c r="S35" s="16"/>
      <c r="T35" s="16"/>
      <c r="U35" s="16"/>
      <c r="V35" s="16"/>
      <c r="W35" s="16"/>
      <c r="X35" s="16"/>
      <c r="Y35" s="334"/>
      <c r="Z35" s="334"/>
      <c r="AA35"/>
      <c r="AB35" s="334"/>
      <c r="AC35" s="5"/>
      <c r="AE35" s="13"/>
      <c r="AI35" s="335"/>
    </row>
    <row r="36" spans="2:35" s="1" customFormat="1" ht="8.4" customHeight="1" thickBot="1">
      <c r="B36" s="23"/>
      <c r="C36" s="110"/>
      <c r="D36" s="341"/>
      <c r="E36" s="341"/>
      <c r="F36" s="341"/>
      <c r="G36" s="341"/>
      <c r="H36" s="341"/>
      <c r="I36" s="341"/>
      <c r="J36" s="341"/>
      <c r="K36" s="341"/>
      <c r="L36" s="43"/>
      <c r="M36" s="43"/>
      <c r="N36" s="43"/>
      <c r="O36" s="43"/>
      <c r="P36" s="43"/>
      <c r="Q36" s="16"/>
      <c r="R36" s="16"/>
      <c r="S36" s="16"/>
      <c r="T36" s="16"/>
      <c r="U36" s="16"/>
      <c r="V36" s="16"/>
      <c r="W36" s="16"/>
      <c r="X36" s="16"/>
      <c r="Y36" s="334"/>
      <c r="Z36" s="334"/>
      <c r="AA36"/>
      <c r="AB36" s="334"/>
      <c r="AC36" s="5"/>
      <c r="AE36" s="13"/>
      <c r="AI36" s="335"/>
    </row>
    <row r="37" spans="2:35" ht="18.600000000000001" thickBot="1">
      <c r="B37" s="23" t="s">
        <v>476</v>
      </c>
      <c r="C37" s="23"/>
      <c r="D37" s="23"/>
      <c r="E37" s="181"/>
      <c r="F37" s="181"/>
      <c r="G37" s="4"/>
      <c r="H37" s="16"/>
      <c r="I37" s="346"/>
      <c r="J37" s="16"/>
      <c r="K37" s="16"/>
      <c r="L37" s="16"/>
      <c r="M37" s="16"/>
      <c r="N37" s="16"/>
      <c r="O37" s="16"/>
      <c r="P37" s="16"/>
      <c r="Q37" s="16"/>
      <c r="R37" s="16"/>
      <c r="S37" s="16"/>
      <c r="T37" s="16"/>
      <c r="U37" s="16"/>
      <c r="V37" s="16"/>
      <c r="W37" s="16"/>
      <c r="X37" s="16"/>
      <c r="Y37" s="16"/>
      <c r="Z37" s="16"/>
    </row>
    <row r="38" spans="2:35" ht="8.4" customHeight="1">
      <c r="B38" s="23"/>
      <c r="C38" s="23"/>
      <c r="D38" s="23"/>
      <c r="E38" s="181"/>
      <c r="F38" s="181"/>
      <c r="G38" s="4"/>
      <c r="H38" s="16"/>
      <c r="J38" s="16"/>
      <c r="K38" s="16"/>
      <c r="L38" s="16"/>
      <c r="M38" s="16"/>
      <c r="N38" s="16"/>
      <c r="O38" s="16"/>
      <c r="P38" s="16"/>
      <c r="Q38" s="16"/>
      <c r="R38" s="16"/>
      <c r="S38" s="16"/>
      <c r="T38" s="16"/>
      <c r="U38" s="16"/>
      <c r="V38" s="16"/>
      <c r="W38" s="16"/>
      <c r="X38" s="16"/>
      <c r="Y38" s="16"/>
      <c r="Z38" s="16"/>
    </row>
    <row r="39" spans="2:35" ht="87.6" customHeight="1">
      <c r="B39" s="23"/>
      <c r="C39" s="415" t="s">
        <v>440</v>
      </c>
      <c r="D39" s="416"/>
      <c r="E39" s="416"/>
      <c r="F39" s="416"/>
      <c r="G39" s="416"/>
      <c r="H39" s="416"/>
      <c r="I39" s="416"/>
      <c r="J39" s="416"/>
      <c r="K39" s="416"/>
      <c r="L39" s="416"/>
      <c r="M39" s="416"/>
      <c r="N39" s="416"/>
      <c r="O39" s="416"/>
      <c r="P39" s="416"/>
      <c r="Q39" s="416"/>
      <c r="R39" s="416"/>
      <c r="S39" s="416"/>
      <c r="T39" s="416"/>
      <c r="U39" s="416"/>
      <c r="V39" s="416"/>
      <c r="W39" s="416"/>
      <c r="X39" s="416"/>
      <c r="Y39" s="417"/>
      <c r="Z39" s="46"/>
    </row>
    <row r="40" spans="2:35" ht="8.4" customHeight="1" thickBot="1">
      <c r="B40" s="23"/>
      <c r="C40" s="23"/>
      <c r="D40" s="23"/>
      <c r="E40" s="181"/>
      <c r="F40" s="181"/>
      <c r="G40" s="4"/>
      <c r="H40" s="16"/>
      <c r="J40" s="16"/>
      <c r="K40" s="16"/>
      <c r="L40" s="16"/>
      <c r="M40" s="16"/>
      <c r="N40" s="16"/>
      <c r="O40" s="16"/>
      <c r="P40" s="16"/>
      <c r="Q40" s="16"/>
      <c r="R40" s="16"/>
      <c r="S40" s="16"/>
      <c r="T40" s="16"/>
      <c r="U40" s="16"/>
      <c r="V40" s="16"/>
      <c r="W40" s="16"/>
      <c r="X40" s="16"/>
      <c r="Y40" s="16"/>
      <c r="Z40" s="16"/>
    </row>
    <row r="41" spans="2:35" ht="18.600000000000001" thickBot="1">
      <c r="B41" s="23" t="s">
        <v>477</v>
      </c>
      <c r="C41" s="23"/>
      <c r="D41" s="23"/>
      <c r="E41" s="181"/>
      <c r="F41" s="181"/>
      <c r="G41" s="4"/>
      <c r="H41" s="16"/>
      <c r="I41" s="346"/>
      <c r="J41" s="16"/>
      <c r="K41" s="16"/>
      <c r="L41" s="16"/>
      <c r="M41" s="16"/>
      <c r="N41" s="16"/>
      <c r="O41" s="16"/>
      <c r="P41" s="16"/>
      <c r="Q41" s="16"/>
      <c r="R41" s="16"/>
      <c r="S41" s="16"/>
      <c r="T41" s="16"/>
      <c r="U41" s="16"/>
      <c r="V41" s="16"/>
      <c r="W41" s="16"/>
      <c r="X41" s="16"/>
      <c r="Y41" s="16"/>
      <c r="Z41" s="16"/>
    </row>
    <row r="42" spans="2:35" ht="8.4" customHeight="1">
      <c r="B42" s="23"/>
      <c r="C42" s="23"/>
      <c r="D42" s="23"/>
      <c r="E42" s="181"/>
      <c r="F42" s="181"/>
      <c r="G42" s="4"/>
      <c r="H42" s="16"/>
      <c r="J42" s="16"/>
      <c r="K42" s="16"/>
      <c r="L42" s="16"/>
      <c r="M42" s="16"/>
      <c r="N42" s="16"/>
      <c r="O42" s="16"/>
      <c r="P42" s="16"/>
      <c r="Q42" s="16"/>
      <c r="R42" s="16"/>
      <c r="S42" s="16"/>
      <c r="T42" s="16"/>
      <c r="U42" s="16"/>
      <c r="V42" s="16"/>
      <c r="W42" s="16"/>
      <c r="X42" s="16"/>
      <c r="Y42" s="16"/>
      <c r="Z42" s="16"/>
    </row>
    <row r="43" spans="2:35">
      <c r="B43" s="23"/>
      <c r="C43" s="424" t="s">
        <v>441</v>
      </c>
      <c r="D43" s="424"/>
      <c r="E43" s="425" t="s">
        <v>455</v>
      </c>
      <c r="F43" s="425"/>
      <c r="G43" s="425"/>
      <c r="H43" s="425"/>
      <c r="I43" s="425"/>
      <c r="J43" s="425"/>
      <c r="K43" s="425"/>
      <c r="L43" s="425"/>
      <c r="M43" s="425"/>
      <c r="N43" s="425"/>
      <c r="O43" s="425"/>
      <c r="P43" s="425"/>
      <c r="Q43" s="16"/>
      <c r="R43" s="334"/>
      <c r="T43" s="334"/>
      <c r="U43" s="1"/>
      <c r="V43" s="5"/>
      <c r="W43" s="1"/>
      <c r="X43" s="13"/>
      <c r="Y43" s="1"/>
      <c r="Z43" s="1"/>
    </row>
    <row r="44" spans="2:35" ht="8.4" customHeight="1" thickBot="1">
      <c r="B44" s="23"/>
      <c r="C44" s="23"/>
      <c r="D44" s="23"/>
      <c r="E44" s="181"/>
      <c r="F44" s="181"/>
      <c r="G44" s="4"/>
      <c r="H44" s="16"/>
      <c r="J44" s="16"/>
      <c r="K44" s="16"/>
      <c r="L44" s="16"/>
      <c r="M44" s="16"/>
      <c r="N44" s="16"/>
      <c r="O44" s="16"/>
      <c r="P44" s="16"/>
      <c r="Q44" s="16"/>
      <c r="R44" s="16"/>
      <c r="S44" s="16"/>
      <c r="T44" s="16"/>
      <c r="U44" s="16"/>
      <c r="V44" s="16"/>
      <c r="W44" s="16"/>
      <c r="X44" s="16"/>
      <c r="Y44" s="16"/>
      <c r="Z44" s="16"/>
    </row>
    <row r="45" spans="2:35" ht="18.600000000000001" thickBot="1">
      <c r="B45" s="23" t="s">
        <v>478</v>
      </c>
      <c r="C45" s="4"/>
      <c r="D45" s="23"/>
      <c r="E45" s="4"/>
      <c r="F45" s="4"/>
      <c r="G45" s="4"/>
      <c r="H45" s="16"/>
      <c r="I45" s="346"/>
      <c r="J45" s="16"/>
      <c r="K45" s="16"/>
      <c r="L45" s="16"/>
      <c r="M45" s="16"/>
      <c r="N45" s="16"/>
      <c r="O45" s="16"/>
      <c r="P45" s="16"/>
      <c r="Q45" s="16"/>
      <c r="R45" s="16"/>
      <c r="S45" s="16"/>
      <c r="T45" s="16"/>
      <c r="U45" s="16"/>
      <c r="V45" s="16"/>
      <c r="W45" s="16"/>
      <c r="X45" s="16"/>
      <c r="Y45" s="16"/>
      <c r="Z45" s="16"/>
    </row>
    <row r="46" spans="2:35" ht="8.4" customHeight="1">
      <c r="B46" s="23"/>
      <c r="C46" s="4"/>
      <c r="D46" s="23"/>
      <c r="E46" s="4"/>
      <c r="F46" s="4"/>
      <c r="G46" s="4"/>
      <c r="H46" s="16"/>
      <c r="J46" s="16"/>
      <c r="K46" s="16"/>
      <c r="L46" s="16"/>
      <c r="M46" s="16"/>
      <c r="N46" s="16"/>
      <c r="O46" s="16"/>
      <c r="P46" s="16"/>
      <c r="Q46" s="16"/>
      <c r="R46" s="16"/>
      <c r="S46" s="16"/>
      <c r="T46" s="16"/>
      <c r="U46" s="16"/>
      <c r="V46" s="16"/>
      <c r="W46" s="16"/>
      <c r="X46" s="16"/>
      <c r="Y46" s="16"/>
      <c r="Z46" s="16"/>
    </row>
    <row r="47" spans="2:35" ht="76.2" customHeight="1">
      <c r="B47" s="23"/>
      <c r="C47" s="415" t="s">
        <v>454</v>
      </c>
      <c r="D47" s="416"/>
      <c r="E47" s="416"/>
      <c r="F47" s="416"/>
      <c r="G47" s="416"/>
      <c r="H47" s="416"/>
      <c r="I47" s="416"/>
      <c r="J47" s="416"/>
      <c r="K47" s="416"/>
      <c r="L47" s="416"/>
      <c r="M47" s="416"/>
      <c r="N47" s="416"/>
      <c r="O47" s="416"/>
      <c r="P47" s="416"/>
      <c r="Q47" s="416"/>
      <c r="R47" s="416"/>
      <c r="S47" s="416"/>
      <c r="T47" s="416"/>
      <c r="U47" s="416"/>
      <c r="V47" s="416"/>
      <c r="W47" s="416"/>
      <c r="X47" s="416"/>
      <c r="Y47" s="417"/>
      <c r="Z47" s="46"/>
    </row>
    <row r="48" spans="2:35">
      <c r="B48" s="1"/>
      <c r="C48" s="1"/>
      <c r="D48" s="1"/>
      <c r="E48" s="16"/>
      <c r="F48" s="16"/>
      <c r="G48" s="16"/>
      <c r="H48" s="16"/>
      <c r="I48" s="16"/>
      <c r="J48" s="16"/>
      <c r="K48" s="16"/>
      <c r="L48" s="16"/>
      <c r="M48" s="16"/>
      <c r="N48" s="16"/>
      <c r="O48" s="16"/>
      <c r="P48" s="16"/>
      <c r="Q48" s="16"/>
      <c r="R48" s="16"/>
      <c r="S48" s="16"/>
      <c r="T48" s="16"/>
      <c r="U48" s="16"/>
      <c r="V48" s="16"/>
      <c r="W48" s="16"/>
      <c r="X48" s="16"/>
      <c r="Y48" s="9"/>
      <c r="Z48" s="9"/>
    </row>
  </sheetData>
  <mergeCells count="27">
    <mergeCell ref="C39:Y39"/>
    <mergeCell ref="C43:D43"/>
    <mergeCell ref="E43:P43"/>
    <mergeCell ref="C47:Y47"/>
    <mergeCell ref="C25:Y25"/>
    <mergeCell ref="B28:F28"/>
    <mergeCell ref="G28:I28"/>
    <mergeCell ref="D32:P32"/>
    <mergeCell ref="C33:C35"/>
    <mergeCell ref="D33:K33"/>
    <mergeCell ref="L33:P33"/>
    <mergeCell ref="D34:K34"/>
    <mergeCell ref="L34:P34"/>
    <mergeCell ref="D35:K35"/>
    <mergeCell ref="L35:P35"/>
    <mergeCell ref="D11:P11"/>
    <mergeCell ref="D12:P12"/>
    <mergeCell ref="C13:X13"/>
    <mergeCell ref="C17:Y17"/>
    <mergeCell ref="C21:D21"/>
    <mergeCell ref="E21:P21"/>
    <mergeCell ref="J3:L3"/>
    <mergeCell ref="M3:P3"/>
    <mergeCell ref="J4:L4"/>
    <mergeCell ref="M4:P4"/>
    <mergeCell ref="B7:F7"/>
    <mergeCell ref="G7:I7"/>
  </mergeCells>
  <phoneticPr fontId="2"/>
  <dataValidations count="4">
    <dataValidation operator="greaterThanOrEqual" allowBlank="1" showInputMessage="1" showErrorMessage="1" sqref="F5" xr:uid="{600C8137-E38D-4D4A-8FDA-E3C85D5C7422}"/>
    <dataValidation type="decimal" operator="greaterThanOrEqual" allowBlank="1" showInputMessage="1" showErrorMessage="1" sqref="N2:P2 G2:I2 F3:F4 F6 SR2:ST6 ACN2:ACP6 AMJ2:AML6 AWF2:AWH6 BGB2:BGD6 BPX2:BPZ6 BZT2:BZV6 CJP2:CJR6 CTL2:CTN6 DDH2:DDJ6 DND2:DNF6 DWZ2:DXB6 EGV2:EGX6 EQR2:EQT6 FAN2:FAP6 FKJ2:FKL6 FUF2:FUH6 GEB2:GED6 GNX2:GNZ6 GXT2:GXV6 HHP2:HHR6 HRL2:HRN6 IBH2:IBJ6 ILD2:ILF6 IUZ2:IVB6 JEV2:JEX6 JOR2:JOT6 JYN2:JYP6 KIJ2:KIL6 KSF2:KSH6 LCB2:LCD6 LLX2:LLZ6 LVT2:LVV6 MFP2:MFR6 MPL2:MPN6 MZH2:MZJ6 NJD2:NJF6 NSZ2:NTB6 OCV2:OCX6 OMR2:OMT6 OWN2:OWP6 PGJ2:PGL6 PQF2:PQH6 QAB2:QAD6 QJX2:QJZ6 QTT2:QTV6 RDP2:RDR6 RNL2:RNN6 RXH2:RXJ6 SHD2:SHF6 SQZ2:SRB6 TAV2:TAX6 TKR2:TKT6 TUN2:TUP6 UEJ2:UEL6 UOF2:UOH6 UYB2:UYD6 VHX2:VHZ6 VRT2:VRV6 WBP2:WBR6 WLL2:WLN6 WVH2:WVJ6 IO2:IQ6 SK2:SM6 ACG2:ACI6 AMC2:AME6 AVY2:AWA6 BFU2:BFW6 BPQ2:BPS6 BZM2:BZO6 CJI2:CJK6 CTE2:CTG6 DDA2:DDC6 DMW2:DMY6 DWS2:DWU6 EGO2:EGQ6 EQK2:EQM6 FAG2:FAI6 FKC2:FKE6 FTY2:FUA6 GDU2:GDW6 GNQ2:GNS6 GXM2:GXO6 HHI2:HHK6 HRE2:HRG6 IBA2:IBC6 IKW2:IKY6 IUS2:IUU6 JEO2:JEQ6 JOK2:JOM6 JYG2:JYI6 KIC2:KIE6 KRY2:KSA6 LBU2:LBW6 LLQ2:LLS6 LVM2:LVO6 MFI2:MFK6 MPE2:MPG6 MZA2:MZC6 NIW2:NIY6 NSS2:NSU6 OCO2:OCQ6 OMK2:OMM6 OWG2:OWI6 PGC2:PGE6 PPY2:PQA6 PZU2:PZW6 QJQ2:QJS6 QTM2:QTO6 RDI2:RDK6 RNE2:RNG6 RXA2:RXC6 SGW2:SGY6 SQS2:SQU6 TAO2:TAQ6 TKK2:TKM6 TUG2:TUI6 UEC2:UEE6 UNY2:UOA6 UXU2:UXW6 VHQ2:VHS6 VRM2:VRO6 WBI2:WBK6 WLE2:WLG6 WVA2:WVC6 IV2:IX6 G3:H6 M3:M6 N5:O6" xr:uid="{F1101D1C-7258-46D4-8D01-A345408EF4B8}">
      <formula1>0</formula1>
    </dataValidation>
    <dataValidation type="list" allowBlank="1" showInputMessage="1" showErrorMessage="1" sqref="E4:E5" xr:uid="{61933AEA-4219-486C-9E38-8E3F84277BA0}">
      <formula1>"□,■"</formula1>
    </dataValidation>
    <dataValidation type="list" allowBlank="1" showInputMessage="1" showErrorMessage="1" sqref="I30 I9 I15 I19 I23 I37 I41 I45" xr:uid="{157E98A3-B590-411F-86B7-07E81745183B}">
      <formula1>$AJ$30:$AJ$31</formula1>
    </dataValidation>
  </dataValidations>
  <pageMargins left="0.7" right="0.7" top="0.75" bottom="0.75" header="0.3" footer="0.3"/>
  <pageSetup paperSize="9" scale="77" orientation="portrait" r:id="rId1"/>
  <colBreaks count="1" manualBreakCount="1">
    <brk id="26" max="4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6E871-E28D-45ED-904B-B066CE70F92E}">
  <dimension ref="A1:AL48"/>
  <sheetViews>
    <sheetView view="pageBreakPreview" zoomScaleNormal="85" zoomScaleSheetLayoutView="100" workbookViewId="0">
      <selection activeCell="B45" sqref="B45"/>
    </sheetView>
  </sheetViews>
  <sheetFormatPr defaultRowHeight="18"/>
  <cols>
    <col min="1" max="1" width="0.59765625" customWidth="1"/>
    <col min="2" max="2" width="12" customWidth="1"/>
    <col min="3" max="4" width="11.09765625" customWidth="1"/>
    <col min="5" max="26" width="3.19921875" customWidth="1"/>
    <col min="27" max="27" width="8.19921875" hidden="1" customWidth="1"/>
    <col min="28" max="28" width="8.8984375" hidden="1" customWidth="1"/>
    <col min="29" max="29" width="4.296875" hidden="1" customWidth="1"/>
    <col min="30" max="30" width="0.8984375" hidden="1" customWidth="1"/>
    <col min="31" max="31" width="5.8984375" hidden="1" customWidth="1"/>
    <col min="32" max="32" width="6.19921875" customWidth="1"/>
    <col min="33" max="33" width="4.296875" customWidth="1"/>
    <col min="34" max="34" width="4.59765625" customWidth="1"/>
    <col min="35" max="35" width="3.59765625" customWidth="1"/>
    <col min="36" max="36" width="3.59765625" hidden="1" customWidth="1"/>
    <col min="37" max="38" width="8.796875" hidden="1" customWidth="1"/>
    <col min="39" max="39" width="0" hidden="1" customWidth="1"/>
  </cols>
  <sheetData>
    <row r="1" spans="1:38" ht="27" customHeight="1">
      <c r="B1" s="376" t="s">
        <v>473</v>
      </c>
    </row>
    <row r="2" spans="1:38" s="4" customFormat="1" ht="14.7" customHeight="1" thickBot="1">
      <c r="B2" s="342" t="s">
        <v>442</v>
      </c>
      <c r="D2" s="189"/>
      <c r="F2" s="23"/>
      <c r="G2" s="190"/>
      <c r="H2" s="190"/>
      <c r="I2" s="190"/>
      <c r="J2" s="47" t="s">
        <v>470</v>
      </c>
      <c r="K2" s="362"/>
      <c r="L2" s="191"/>
      <c r="N2" s="190"/>
      <c r="O2" s="190"/>
      <c r="P2" s="190"/>
      <c r="R2" s="7"/>
    </row>
    <row r="3" spans="1:38" s="4" customFormat="1" ht="14.7" customHeight="1" thickBot="1">
      <c r="B3" s="339" t="s">
        <v>462</v>
      </c>
      <c r="C3" s="340"/>
      <c r="D3" s="369">
        <f>IF(G7="A",1.3,IF(G7="B",1.2,IF(G7="C",1.1,IF(G7="D",1,"-"))))</f>
        <v>1</v>
      </c>
      <c r="E3" s="64"/>
      <c r="F3" s="190"/>
      <c r="G3" s="190"/>
      <c r="H3" s="190"/>
      <c r="J3" s="435" t="s">
        <v>467</v>
      </c>
      <c r="K3" s="435"/>
      <c r="L3" s="436"/>
      <c r="M3" s="437"/>
      <c r="N3" s="438"/>
      <c r="O3" s="438"/>
      <c r="P3" s="439"/>
      <c r="Q3" s="363" t="s">
        <v>181</v>
      </c>
      <c r="AK3" s="4" t="s">
        <v>428</v>
      </c>
      <c r="AL3" s="333">
        <f>建築物の概要!G17</f>
        <v>0</v>
      </c>
    </row>
    <row r="4" spans="1:38" s="4" customFormat="1" ht="14.7" customHeight="1" thickBot="1">
      <c r="B4" s="339" t="s">
        <v>463</v>
      </c>
      <c r="C4" s="340"/>
      <c r="D4" s="369" t="str">
        <f>IF(G28="A",1.2,"1")</f>
        <v>1</v>
      </c>
      <c r="E4" s="64"/>
      <c r="F4" s="190"/>
      <c r="G4" s="190"/>
      <c r="H4" s="190"/>
      <c r="J4" s="435" t="s">
        <v>466</v>
      </c>
      <c r="K4" s="435"/>
      <c r="L4" s="436"/>
      <c r="M4" s="440"/>
      <c r="N4" s="441"/>
      <c r="O4" s="441"/>
      <c r="P4" s="442"/>
      <c r="Q4" s="363" t="s">
        <v>181</v>
      </c>
      <c r="AK4" s="4" t="s">
        <v>427</v>
      </c>
      <c r="AL4" s="332">
        <f>建築物の概要!E16-建築物の概要!G17</f>
        <v>0</v>
      </c>
    </row>
    <row r="5" spans="1:38" s="4" customFormat="1" ht="14.7" customHeight="1">
      <c r="B5" s="370" t="s">
        <v>465</v>
      </c>
      <c r="C5" s="371"/>
      <c r="D5" s="375" t="e">
        <f>ROUNDDOWN((D3*M3+D4*M4)/(M3+M4),2)</f>
        <v>#DIV/0!</v>
      </c>
      <c r="E5" s="64"/>
      <c r="F5" s="23"/>
      <c r="G5" s="190"/>
      <c r="H5" s="190"/>
      <c r="J5" s="181" t="s">
        <v>468</v>
      </c>
      <c r="K5" s="191"/>
      <c r="M5" s="190"/>
      <c r="N5" s="190"/>
      <c r="O5" s="190"/>
      <c r="Q5" s="7"/>
      <c r="AK5" s="4" t="s">
        <v>429</v>
      </c>
      <c r="AL5" s="333">
        <f>建築物の概要!E16</f>
        <v>0</v>
      </c>
    </row>
    <row r="6" spans="1:38" s="4" customFormat="1" ht="14.7" customHeight="1" thickBot="1">
      <c r="B6" s="23"/>
      <c r="C6" s="189"/>
      <c r="E6" s="23"/>
      <c r="F6" s="190"/>
      <c r="G6" s="190"/>
      <c r="H6" s="190"/>
      <c r="J6" s="44"/>
      <c r="K6" s="191"/>
      <c r="M6" s="190"/>
      <c r="N6" s="190"/>
      <c r="O6" s="190"/>
      <c r="Q6" s="7"/>
    </row>
    <row r="7" spans="1:38" ht="18.600000000000001" thickBot="1">
      <c r="A7" s="1"/>
      <c r="B7" s="418" t="s">
        <v>443</v>
      </c>
      <c r="C7" s="418"/>
      <c r="D7" s="418"/>
      <c r="E7" s="418"/>
      <c r="F7" s="421"/>
      <c r="G7" s="410" t="str" cm="1">
        <f t="array" ref="G7">_xlfn.IFS(AND(I9="○",I15="○",I19="○",I23="○"),"A",AND(I9="○",I15="○",I19="○"),"B",(I9="○"),"C",TRUE,"D")</f>
        <v>D</v>
      </c>
      <c r="H7" s="411"/>
      <c r="I7" s="412"/>
      <c r="J7" s="16"/>
      <c r="K7" s="16"/>
      <c r="L7" s="16"/>
      <c r="M7" s="16"/>
      <c r="N7" s="16"/>
      <c r="O7" s="16"/>
      <c r="P7" s="16"/>
      <c r="Q7" s="16"/>
      <c r="R7" s="16"/>
      <c r="S7" s="16"/>
      <c r="T7" s="16"/>
      <c r="U7" s="16"/>
      <c r="V7" s="16"/>
      <c r="W7" s="16"/>
      <c r="X7" s="16"/>
      <c r="Y7" s="16"/>
      <c r="Z7" s="16"/>
      <c r="AA7" s="334"/>
      <c r="AC7" s="1"/>
      <c r="AD7" s="5"/>
      <c r="AE7" s="1"/>
      <c r="AF7" s="13"/>
      <c r="AG7" s="1"/>
      <c r="AH7" s="1"/>
      <c r="AI7" s="1"/>
      <c r="AJ7" s="335" t="s">
        <v>458</v>
      </c>
    </row>
    <row r="8" spans="1:38" ht="9.6" customHeight="1" thickBot="1">
      <c r="A8" s="1"/>
      <c r="B8" s="181"/>
      <c r="C8" s="181"/>
      <c r="D8" s="181"/>
      <c r="E8" s="181"/>
      <c r="F8" s="181"/>
      <c r="J8" s="16"/>
      <c r="K8" s="16"/>
      <c r="L8" s="16"/>
      <c r="M8" s="16"/>
      <c r="N8" s="16"/>
      <c r="O8" s="16"/>
      <c r="P8" s="16"/>
      <c r="Q8" s="16"/>
      <c r="R8" s="16"/>
      <c r="S8" s="16"/>
      <c r="T8" s="16"/>
      <c r="U8" s="16"/>
      <c r="V8" s="16"/>
      <c r="W8" s="16"/>
      <c r="X8" s="16"/>
      <c r="Y8" s="16"/>
      <c r="Z8" s="16"/>
      <c r="AA8" s="334"/>
      <c r="AC8" s="1"/>
      <c r="AD8" s="5"/>
      <c r="AE8" s="1"/>
      <c r="AF8" s="13"/>
      <c r="AG8" s="1"/>
      <c r="AH8" s="1"/>
      <c r="AI8" s="1"/>
      <c r="AJ8" s="335"/>
    </row>
    <row r="9" spans="1:38" ht="18.600000000000001" thickBot="1">
      <c r="A9" s="1"/>
      <c r="B9" s="23" t="s">
        <v>475</v>
      </c>
      <c r="C9" s="23"/>
      <c r="D9" s="23"/>
      <c r="E9" s="181"/>
      <c r="F9" s="181"/>
      <c r="G9" s="4"/>
      <c r="H9" s="16"/>
      <c r="I9" s="3"/>
      <c r="J9" s="16"/>
      <c r="K9" s="16"/>
      <c r="L9" s="16"/>
      <c r="M9" s="16"/>
      <c r="N9" s="16"/>
      <c r="O9" s="16"/>
      <c r="P9" s="16"/>
      <c r="Q9" s="16"/>
      <c r="R9" s="16"/>
      <c r="S9" s="16"/>
      <c r="T9" s="16"/>
      <c r="U9" s="16"/>
      <c r="V9" s="16"/>
      <c r="W9" s="16"/>
      <c r="X9" s="16"/>
      <c r="Y9" s="16"/>
      <c r="Z9" s="16"/>
      <c r="AA9" s="334"/>
      <c r="AB9" s="1"/>
      <c r="AC9" s="1"/>
      <c r="AD9" s="5"/>
      <c r="AE9" s="1"/>
      <c r="AF9" s="13"/>
      <c r="AG9" s="1"/>
      <c r="AH9" s="1"/>
      <c r="AI9" s="1"/>
      <c r="AJ9" s="335"/>
    </row>
    <row r="10" spans="1:38" ht="9.6" customHeight="1">
      <c r="A10" s="1"/>
      <c r="B10" s="23"/>
      <c r="C10" s="23"/>
      <c r="D10" s="23"/>
      <c r="E10" s="181"/>
      <c r="F10" s="181"/>
      <c r="G10" s="4"/>
      <c r="H10" s="16"/>
      <c r="J10" s="16"/>
      <c r="K10" s="16"/>
      <c r="L10" s="16"/>
      <c r="M10" s="16"/>
      <c r="N10" s="16"/>
      <c r="O10" s="16"/>
      <c r="P10" s="16"/>
      <c r="Q10" s="16"/>
      <c r="R10" s="16"/>
      <c r="S10" s="16"/>
      <c r="T10" s="16"/>
      <c r="U10" s="16"/>
      <c r="V10" s="16"/>
      <c r="W10" s="16"/>
      <c r="X10" s="16"/>
      <c r="Y10" s="16"/>
      <c r="Z10" s="16"/>
      <c r="AA10" s="334"/>
      <c r="AC10" s="1"/>
      <c r="AD10" s="5"/>
      <c r="AE10" s="1"/>
      <c r="AF10" s="13"/>
      <c r="AG10" s="1"/>
      <c r="AH10" s="1"/>
      <c r="AI10" s="1"/>
      <c r="AJ10" s="335"/>
    </row>
    <row r="11" spans="1:38" ht="34.200000000000003" customHeight="1">
      <c r="A11" s="1"/>
      <c r="B11" s="23"/>
      <c r="C11" s="336" t="s">
        <v>431</v>
      </c>
      <c r="D11" s="415" t="s">
        <v>437</v>
      </c>
      <c r="E11" s="416"/>
      <c r="F11" s="416"/>
      <c r="G11" s="416"/>
      <c r="H11" s="416"/>
      <c r="I11" s="416"/>
      <c r="J11" s="416"/>
      <c r="K11" s="416"/>
      <c r="L11" s="416"/>
      <c r="M11" s="416"/>
      <c r="N11" s="416"/>
      <c r="O11" s="416"/>
      <c r="P11" s="417"/>
      <c r="Q11" s="334"/>
      <c r="R11" s="1"/>
      <c r="S11" s="5"/>
      <c r="T11" s="1"/>
      <c r="U11" s="13"/>
      <c r="V11" s="1"/>
      <c r="W11" s="1"/>
      <c r="X11" s="1"/>
      <c r="Y11" s="335"/>
      <c r="Z11" s="335"/>
      <c r="AA11" s="1"/>
      <c r="AB11" s="1"/>
      <c r="AC11" s="1"/>
      <c r="AD11" s="1"/>
      <c r="AE11" s="1"/>
      <c r="AF11" s="1"/>
      <c r="AG11" s="1"/>
      <c r="AH11" s="1"/>
      <c r="AI11" s="1"/>
      <c r="AJ11" s="1"/>
    </row>
    <row r="12" spans="1:38" ht="28.95" customHeight="1">
      <c r="A12" s="1"/>
      <c r="B12" s="23"/>
      <c r="C12" s="337" t="s">
        <v>432</v>
      </c>
      <c r="D12" s="415" t="s">
        <v>438</v>
      </c>
      <c r="E12" s="416"/>
      <c r="F12" s="416"/>
      <c r="G12" s="416"/>
      <c r="H12" s="416"/>
      <c r="I12" s="416"/>
      <c r="J12" s="416"/>
      <c r="K12" s="416"/>
      <c r="L12" s="416"/>
      <c r="M12" s="416"/>
      <c r="N12" s="416"/>
      <c r="O12" s="416"/>
      <c r="P12" s="417"/>
      <c r="Q12" s="334"/>
      <c r="R12" s="1"/>
      <c r="S12" s="5"/>
      <c r="T12" s="1"/>
      <c r="U12" s="13"/>
      <c r="V12" s="1"/>
      <c r="W12" s="1"/>
      <c r="X12" s="1"/>
      <c r="Y12" s="335"/>
      <c r="Z12" s="335"/>
      <c r="AA12" s="1"/>
      <c r="AB12" s="1"/>
      <c r="AC12" s="1"/>
      <c r="AD12" s="1"/>
      <c r="AE12" s="1"/>
      <c r="AF12" s="1"/>
      <c r="AG12" s="1"/>
      <c r="AH12" s="1"/>
      <c r="AI12" s="1"/>
      <c r="AJ12" s="1"/>
    </row>
    <row r="13" spans="1:38" ht="29.4" customHeight="1">
      <c r="A13" s="1"/>
      <c r="B13" s="23"/>
      <c r="C13" s="423" t="s">
        <v>439</v>
      </c>
      <c r="D13" s="423"/>
      <c r="E13" s="423"/>
      <c r="F13" s="423"/>
      <c r="G13" s="423"/>
      <c r="H13" s="423"/>
      <c r="I13" s="423"/>
      <c r="J13" s="423"/>
      <c r="K13" s="423"/>
      <c r="L13" s="423"/>
      <c r="M13" s="423"/>
      <c r="N13" s="423"/>
      <c r="O13" s="423"/>
      <c r="P13" s="423"/>
      <c r="Q13" s="423"/>
      <c r="R13" s="423"/>
      <c r="S13" s="423"/>
      <c r="T13" s="423"/>
      <c r="U13" s="423"/>
      <c r="V13" s="423"/>
      <c r="W13" s="423"/>
      <c r="X13" s="423"/>
      <c r="Y13" s="16"/>
      <c r="Z13" s="16"/>
      <c r="AA13" s="334"/>
      <c r="AC13" s="1"/>
      <c r="AD13" s="5"/>
      <c r="AE13" s="1"/>
      <c r="AF13" s="13"/>
      <c r="AG13" s="1"/>
      <c r="AH13" s="1"/>
      <c r="AI13" s="1"/>
      <c r="AJ13" s="335"/>
    </row>
    <row r="14" spans="1:38" ht="9.6" customHeight="1" thickBot="1">
      <c r="A14" s="1"/>
      <c r="B14" s="23"/>
      <c r="C14" s="341"/>
      <c r="D14" s="341"/>
      <c r="E14" s="341"/>
      <c r="F14" s="341"/>
      <c r="G14" s="341"/>
      <c r="H14" s="341"/>
      <c r="I14" s="341"/>
      <c r="J14" s="341"/>
      <c r="K14" s="341"/>
      <c r="L14" s="341"/>
      <c r="M14" s="341"/>
      <c r="N14" s="341"/>
      <c r="O14" s="341"/>
      <c r="P14" s="341"/>
      <c r="Q14" s="341"/>
      <c r="R14" s="341"/>
      <c r="S14" s="341"/>
      <c r="T14" s="341"/>
      <c r="U14" s="341"/>
      <c r="V14" s="341"/>
      <c r="W14" s="341"/>
      <c r="X14" s="341"/>
      <c r="Y14" s="16"/>
      <c r="Z14" s="16"/>
      <c r="AA14" s="334"/>
      <c r="AC14" s="1"/>
      <c r="AD14" s="5"/>
      <c r="AE14" s="1"/>
      <c r="AF14" s="13"/>
      <c r="AG14" s="1"/>
      <c r="AH14" s="1"/>
      <c r="AI14" s="1"/>
      <c r="AJ14" s="335"/>
    </row>
    <row r="15" spans="1:38" ht="18.600000000000001" thickBot="1">
      <c r="A15" s="1"/>
      <c r="B15" s="23" t="s">
        <v>476</v>
      </c>
      <c r="C15" s="23"/>
      <c r="D15" s="23"/>
      <c r="E15" s="181"/>
      <c r="F15" s="181"/>
      <c r="G15" s="4"/>
      <c r="H15" s="16"/>
      <c r="I15" s="346"/>
      <c r="J15" s="16"/>
      <c r="K15" s="16"/>
      <c r="L15" s="16"/>
      <c r="M15" s="16"/>
      <c r="N15" s="16"/>
      <c r="O15" s="16"/>
      <c r="P15" s="16"/>
      <c r="Q15" s="16"/>
      <c r="R15" s="16"/>
      <c r="S15" s="16"/>
      <c r="T15" s="16"/>
      <c r="U15" s="16"/>
      <c r="V15" s="16"/>
      <c r="W15" s="16"/>
      <c r="X15" s="16"/>
      <c r="Y15" s="16"/>
      <c r="Z15" s="16"/>
      <c r="AA15" s="334"/>
      <c r="AB15" s="1"/>
      <c r="AC15" s="1"/>
      <c r="AD15" s="5"/>
      <c r="AE15" s="1"/>
      <c r="AF15" s="13"/>
      <c r="AG15" s="1"/>
      <c r="AH15" s="1"/>
      <c r="AI15" s="1"/>
      <c r="AJ15" s="335"/>
    </row>
    <row r="16" spans="1:38" ht="9.6" customHeight="1">
      <c r="A16" s="1"/>
      <c r="B16" s="23"/>
      <c r="C16" s="23"/>
      <c r="D16" s="23"/>
      <c r="E16" s="181"/>
      <c r="F16" s="181"/>
      <c r="G16" s="4"/>
      <c r="H16" s="16"/>
      <c r="J16" s="16"/>
      <c r="K16" s="16"/>
      <c r="L16" s="16"/>
      <c r="M16" s="16"/>
      <c r="N16" s="16"/>
      <c r="O16" s="16"/>
      <c r="P16" s="16"/>
      <c r="Q16" s="16"/>
      <c r="R16" s="16"/>
      <c r="S16" s="16"/>
      <c r="T16" s="16"/>
      <c r="U16" s="16"/>
      <c r="V16" s="16"/>
      <c r="W16" s="16"/>
      <c r="X16" s="16"/>
      <c r="Y16" s="16"/>
      <c r="Z16" s="16"/>
      <c r="AA16" s="334"/>
      <c r="AC16" s="1"/>
      <c r="AD16" s="5"/>
      <c r="AE16" s="1"/>
      <c r="AF16" s="13"/>
      <c r="AG16" s="1"/>
      <c r="AH16" s="1"/>
      <c r="AI16" s="1"/>
      <c r="AJ16" s="335"/>
    </row>
    <row r="17" spans="1:36" ht="90.6" customHeight="1">
      <c r="A17" s="1"/>
      <c r="B17" s="23"/>
      <c r="C17" s="415" t="s">
        <v>440</v>
      </c>
      <c r="D17" s="416"/>
      <c r="E17" s="416"/>
      <c r="F17" s="416"/>
      <c r="G17" s="416"/>
      <c r="H17" s="416"/>
      <c r="I17" s="416"/>
      <c r="J17" s="416"/>
      <c r="K17" s="416"/>
      <c r="L17" s="416"/>
      <c r="M17" s="416"/>
      <c r="N17" s="416"/>
      <c r="O17" s="416"/>
      <c r="P17" s="416"/>
      <c r="Q17" s="416"/>
      <c r="R17" s="416"/>
      <c r="S17" s="416"/>
      <c r="T17" s="416"/>
      <c r="U17" s="416"/>
      <c r="V17" s="416"/>
      <c r="W17" s="416"/>
      <c r="X17" s="416"/>
      <c r="Y17" s="417"/>
      <c r="Z17" s="46"/>
      <c r="AA17" s="334"/>
      <c r="AC17" s="1"/>
      <c r="AD17" s="5"/>
      <c r="AE17" s="1"/>
      <c r="AF17" s="13"/>
      <c r="AG17" s="1"/>
      <c r="AH17" s="1"/>
      <c r="AI17" s="1"/>
      <c r="AJ17" s="335"/>
    </row>
    <row r="18" spans="1:36" ht="9.6" customHeight="1" thickBot="1">
      <c r="A18" s="1"/>
      <c r="B18" s="23"/>
      <c r="C18" s="23"/>
      <c r="D18" s="23"/>
      <c r="E18" s="181"/>
      <c r="F18" s="181"/>
      <c r="G18" s="4"/>
      <c r="H18" s="16"/>
      <c r="J18" s="16"/>
      <c r="K18" s="16"/>
      <c r="L18" s="16"/>
      <c r="M18" s="16"/>
      <c r="N18" s="16"/>
      <c r="O18" s="16"/>
      <c r="P18" s="16"/>
      <c r="Q18" s="16"/>
      <c r="R18" s="16"/>
      <c r="S18" s="16"/>
      <c r="T18" s="16"/>
      <c r="U18" s="16"/>
      <c r="V18" s="16"/>
      <c r="W18" s="16"/>
      <c r="X18" s="16"/>
      <c r="Y18" s="16"/>
      <c r="Z18" s="16"/>
      <c r="AA18" s="334"/>
      <c r="AC18" s="1"/>
      <c r="AD18" s="5"/>
      <c r="AE18" s="1"/>
      <c r="AF18" s="13"/>
      <c r="AG18" s="1"/>
      <c r="AH18" s="1"/>
      <c r="AI18" s="1"/>
      <c r="AJ18" s="335"/>
    </row>
    <row r="19" spans="1:36" ht="18.600000000000001" thickBot="1">
      <c r="A19" s="1"/>
      <c r="B19" s="23" t="s">
        <v>477</v>
      </c>
      <c r="C19" s="23"/>
      <c r="D19" s="23"/>
      <c r="E19" s="181"/>
      <c r="F19" s="181"/>
      <c r="G19" s="4"/>
      <c r="H19" s="16"/>
      <c r="I19" s="346"/>
      <c r="J19" s="16"/>
      <c r="K19" s="16"/>
      <c r="L19" s="16"/>
      <c r="M19" s="16"/>
      <c r="N19" s="16"/>
      <c r="O19" s="16"/>
      <c r="P19" s="16"/>
      <c r="Q19" s="16"/>
      <c r="R19" s="16"/>
      <c r="S19" s="16"/>
      <c r="T19" s="16"/>
      <c r="U19" s="16"/>
      <c r="V19" s="16"/>
      <c r="W19" s="16"/>
      <c r="X19" s="16"/>
      <c r="Y19" s="16"/>
      <c r="Z19" s="16"/>
      <c r="AA19" s="334"/>
      <c r="AB19" s="1"/>
      <c r="AC19" s="1"/>
      <c r="AD19" s="5"/>
      <c r="AE19" s="1"/>
      <c r="AF19" s="13"/>
      <c r="AG19" s="1"/>
      <c r="AH19" s="1"/>
      <c r="AI19" s="1"/>
      <c r="AJ19" s="338"/>
    </row>
    <row r="20" spans="1:36" ht="9.6" customHeight="1">
      <c r="A20" s="1"/>
      <c r="B20" s="23"/>
      <c r="C20" s="23"/>
      <c r="D20" s="23"/>
      <c r="E20" s="181"/>
      <c r="F20" s="181"/>
      <c r="G20" s="4"/>
      <c r="H20" s="16"/>
      <c r="J20" s="16"/>
      <c r="K20" s="16"/>
      <c r="L20" s="16"/>
      <c r="M20" s="16"/>
      <c r="N20" s="16"/>
      <c r="O20" s="16"/>
      <c r="P20" s="16"/>
      <c r="Q20" s="16"/>
      <c r="R20" s="16"/>
      <c r="S20" s="16"/>
      <c r="T20" s="16"/>
      <c r="U20" s="16"/>
      <c r="V20" s="16"/>
      <c r="W20" s="16"/>
      <c r="X20" s="16"/>
      <c r="Y20" s="16"/>
      <c r="Z20" s="16"/>
      <c r="AA20" s="334"/>
      <c r="AC20" s="1"/>
      <c r="AD20" s="5"/>
      <c r="AE20" s="1"/>
      <c r="AF20" s="13"/>
      <c r="AG20" s="1"/>
      <c r="AH20" s="1"/>
      <c r="AI20" s="1"/>
      <c r="AJ20" s="338"/>
    </row>
    <row r="21" spans="1:36">
      <c r="A21" s="1"/>
      <c r="B21" s="23"/>
      <c r="C21" s="424" t="s">
        <v>441</v>
      </c>
      <c r="D21" s="424"/>
      <c r="E21" s="425" t="s">
        <v>435</v>
      </c>
      <c r="F21" s="425"/>
      <c r="G21" s="425"/>
      <c r="H21" s="425"/>
      <c r="I21" s="425"/>
      <c r="J21" s="425"/>
      <c r="K21" s="425"/>
      <c r="L21" s="425"/>
      <c r="M21" s="425"/>
      <c r="N21" s="425"/>
      <c r="O21" s="425"/>
      <c r="P21" s="425"/>
      <c r="Q21" s="16"/>
      <c r="R21" s="334"/>
      <c r="T21" s="334"/>
      <c r="U21" s="1"/>
      <c r="V21" s="5"/>
      <c r="W21" s="1"/>
      <c r="X21" s="13"/>
      <c r="Y21" s="1"/>
      <c r="Z21" s="1"/>
      <c r="AA21" s="1"/>
      <c r="AB21" s="1"/>
      <c r="AC21" s="1"/>
      <c r="AD21" s="1"/>
      <c r="AE21" s="1"/>
      <c r="AF21" s="1"/>
      <c r="AG21" s="1"/>
      <c r="AH21" s="1"/>
      <c r="AI21" s="1"/>
      <c r="AJ21" s="1"/>
    </row>
    <row r="22" spans="1:36" ht="9.6" customHeight="1" thickBot="1">
      <c r="A22" s="1"/>
      <c r="B22" s="23"/>
      <c r="C22" s="23"/>
      <c r="D22" s="23"/>
      <c r="E22" s="181"/>
      <c r="F22" s="181"/>
      <c r="G22" s="4"/>
      <c r="H22" s="16"/>
      <c r="J22" s="16"/>
      <c r="K22" s="16"/>
      <c r="L22" s="16"/>
      <c r="M22" s="16"/>
      <c r="N22" s="16"/>
      <c r="O22" s="16"/>
      <c r="P22" s="16"/>
      <c r="Q22" s="16"/>
      <c r="R22" s="16"/>
      <c r="S22" s="16"/>
      <c r="T22" s="16"/>
      <c r="U22" s="16"/>
      <c r="V22" s="16"/>
      <c r="W22" s="16"/>
      <c r="X22" s="16"/>
      <c r="Y22" s="16"/>
      <c r="Z22" s="16"/>
      <c r="AA22" s="334"/>
      <c r="AC22" s="1"/>
      <c r="AD22" s="5"/>
      <c r="AE22" s="1"/>
      <c r="AF22" s="13"/>
      <c r="AG22" s="1"/>
      <c r="AH22" s="1"/>
      <c r="AI22" s="1"/>
      <c r="AJ22" s="338"/>
    </row>
    <row r="23" spans="1:36" ht="18.600000000000001" thickBot="1">
      <c r="A23" s="1"/>
      <c r="B23" s="23" t="s">
        <v>478</v>
      </c>
      <c r="C23" s="4"/>
      <c r="D23" s="23"/>
      <c r="E23" s="4"/>
      <c r="F23" s="4"/>
      <c r="G23" s="4"/>
      <c r="H23" s="16"/>
      <c r="I23" s="346"/>
      <c r="J23" s="16"/>
      <c r="K23" s="16"/>
      <c r="L23" s="16"/>
      <c r="M23" s="16"/>
      <c r="N23" s="16"/>
      <c r="O23" s="16"/>
      <c r="P23" s="16"/>
      <c r="Q23" s="16"/>
      <c r="R23" s="16"/>
      <c r="S23" s="16"/>
      <c r="T23" s="16"/>
      <c r="U23" s="16"/>
      <c r="V23" s="16"/>
      <c r="W23" s="16"/>
      <c r="X23" s="16"/>
      <c r="Y23" s="16"/>
      <c r="Z23" s="16"/>
      <c r="AA23" s="334"/>
      <c r="AB23" s="1"/>
      <c r="AC23" s="1"/>
      <c r="AD23" s="5"/>
      <c r="AE23" s="1"/>
      <c r="AF23" s="13"/>
      <c r="AG23" s="1"/>
      <c r="AH23" s="1"/>
      <c r="AI23" s="1"/>
      <c r="AJ23" s="1"/>
    </row>
    <row r="24" spans="1:36" ht="9.6" customHeight="1">
      <c r="A24" s="1"/>
      <c r="B24" s="23"/>
      <c r="C24" s="4"/>
      <c r="D24" s="23"/>
      <c r="E24" s="4"/>
      <c r="F24" s="4"/>
      <c r="G24" s="4"/>
      <c r="H24" s="16"/>
      <c r="J24" s="16"/>
      <c r="K24" s="16"/>
      <c r="L24" s="16"/>
      <c r="M24" s="16"/>
      <c r="N24" s="16"/>
      <c r="O24" s="16"/>
      <c r="P24" s="16"/>
      <c r="Q24" s="16"/>
      <c r="R24" s="16"/>
      <c r="S24" s="16"/>
      <c r="T24" s="16"/>
      <c r="U24" s="16"/>
      <c r="V24" s="16"/>
      <c r="W24" s="16"/>
      <c r="X24" s="16"/>
      <c r="Y24" s="16"/>
      <c r="Z24" s="16"/>
      <c r="AA24" s="334"/>
      <c r="AC24" s="1"/>
      <c r="AD24" s="5"/>
      <c r="AE24" s="1"/>
      <c r="AF24" s="13"/>
      <c r="AG24" s="1"/>
      <c r="AH24" s="1"/>
      <c r="AI24" s="1"/>
      <c r="AJ24" s="1"/>
    </row>
    <row r="25" spans="1:36" ht="73.95" customHeight="1">
      <c r="A25" s="1"/>
      <c r="B25" s="23"/>
      <c r="C25" s="415" t="s">
        <v>444</v>
      </c>
      <c r="D25" s="416"/>
      <c r="E25" s="416"/>
      <c r="F25" s="416"/>
      <c r="G25" s="416"/>
      <c r="H25" s="416"/>
      <c r="I25" s="416"/>
      <c r="J25" s="416"/>
      <c r="K25" s="416"/>
      <c r="L25" s="416"/>
      <c r="M25" s="416"/>
      <c r="N25" s="416"/>
      <c r="O25" s="416"/>
      <c r="P25" s="416"/>
      <c r="Q25" s="416"/>
      <c r="R25" s="416"/>
      <c r="S25" s="416"/>
      <c r="T25" s="416"/>
      <c r="U25" s="416"/>
      <c r="V25" s="416"/>
      <c r="W25" s="416"/>
      <c r="X25" s="416"/>
      <c r="Y25" s="417"/>
      <c r="Z25" s="46"/>
      <c r="AA25" s="1"/>
      <c r="AB25" s="1"/>
      <c r="AC25" s="1"/>
      <c r="AD25" s="1"/>
      <c r="AE25" s="1"/>
      <c r="AF25" s="1"/>
      <c r="AG25" s="1"/>
      <c r="AH25" s="1"/>
      <c r="AI25" s="1"/>
      <c r="AJ25" s="1"/>
    </row>
    <row r="26" spans="1:36">
      <c r="A26" s="1"/>
      <c r="B26" s="1"/>
      <c r="C26" s="1"/>
      <c r="D26" s="1"/>
      <c r="E26" s="16"/>
      <c r="F26" s="16"/>
      <c r="G26" s="16"/>
      <c r="H26" s="16"/>
      <c r="I26" s="16"/>
      <c r="J26" s="16"/>
      <c r="K26" s="16"/>
      <c r="L26" s="16"/>
      <c r="M26" s="16"/>
      <c r="N26" s="16"/>
      <c r="O26" s="16"/>
      <c r="P26" s="16"/>
      <c r="Q26" s="16"/>
      <c r="R26" s="16"/>
      <c r="S26" s="16"/>
      <c r="T26" s="16"/>
      <c r="U26" s="16"/>
      <c r="V26" s="16"/>
      <c r="W26" s="16"/>
      <c r="X26" s="16"/>
      <c r="Y26" s="9"/>
      <c r="Z26" s="9"/>
      <c r="AA26" s="1"/>
      <c r="AB26" s="1"/>
      <c r="AC26" s="1"/>
      <c r="AD26" s="1"/>
      <c r="AE26" s="1"/>
      <c r="AF26" s="1"/>
      <c r="AG26" s="1"/>
      <c r="AH26" s="1"/>
      <c r="AI26" s="1"/>
      <c r="AJ26" s="1"/>
    </row>
    <row r="27" spans="1:36" ht="8.4" customHeight="1" thickBot="1"/>
    <row r="28" spans="1:36" ht="18.600000000000001" thickBot="1">
      <c r="B28" s="418" t="s">
        <v>463</v>
      </c>
      <c r="C28" s="418"/>
      <c r="D28" s="418"/>
      <c r="E28" s="418"/>
      <c r="F28" s="421"/>
      <c r="G28" s="410" t="str">
        <f>IF(AND(I30="○",I37="○",I41="○",I45="○"),"A","B")</f>
        <v>B</v>
      </c>
      <c r="H28" s="411"/>
      <c r="I28" s="412"/>
      <c r="J28" s="16"/>
      <c r="K28" s="16"/>
      <c r="L28" s="16"/>
      <c r="M28" s="16"/>
      <c r="N28" s="16"/>
      <c r="O28" s="16"/>
      <c r="P28" s="16"/>
      <c r="Q28" s="16"/>
      <c r="R28" s="16"/>
      <c r="S28" s="16"/>
      <c r="T28" s="16"/>
      <c r="U28" s="16"/>
      <c r="V28" s="16"/>
      <c r="W28" s="16"/>
      <c r="X28" s="16"/>
      <c r="Y28" s="16"/>
      <c r="Z28" s="16"/>
      <c r="AJ28" s="335" t="s">
        <v>457</v>
      </c>
    </row>
    <row r="29" spans="1:36" ht="8.4" customHeight="1" thickBot="1">
      <c r="B29" s="181"/>
      <c r="C29" s="181"/>
      <c r="D29" s="181"/>
      <c r="E29" s="181"/>
      <c r="F29" s="181"/>
      <c r="J29" s="16"/>
      <c r="K29" s="16"/>
      <c r="L29" s="16"/>
      <c r="M29" s="16"/>
      <c r="N29" s="16"/>
      <c r="O29" s="16"/>
      <c r="P29" s="16"/>
      <c r="Q29" s="16"/>
      <c r="R29" s="16"/>
      <c r="S29" s="16"/>
      <c r="T29" s="16"/>
      <c r="U29" s="16"/>
      <c r="V29" s="16"/>
      <c r="W29" s="16"/>
      <c r="X29" s="16"/>
      <c r="Y29" s="16"/>
      <c r="Z29" s="16"/>
    </row>
    <row r="30" spans="1:36" ht="18.600000000000001" thickBot="1">
      <c r="B30" s="23" t="s">
        <v>475</v>
      </c>
      <c r="C30" s="23"/>
      <c r="D30" s="23"/>
      <c r="E30" s="181"/>
      <c r="F30" s="181"/>
      <c r="G30" s="4"/>
      <c r="H30" s="16"/>
      <c r="I30" s="3"/>
      <c r="J30" s="16"/>
      <c r="K30" s="16"/>
      <c r="L30" s="16"/>
      <c r="M30" s="16"/>
      <c r="N30" s="16"/>
      <c r="O30" s="16"/>
      <c r="P30" s="16"/>
      <c r="Q30" s="16"/>
      <c r="R30" s="16"/>
      <c r="S30" s="16"/>
      <c r="T30" s="16"/>
      <c r="U30" s="16"/>
      <c r="V30" s="16"/>
      <c r="W30" s="16"/>
      <c r="X30" s="16"/>
      <c r="Y30" s="16"/>
      <c r="Z30" s="367"/>
      <c r="AA30" s="368" t="s">
        <v>453</v>
      </c>
      <c r="AB30" s="368"/>
      <c r="AC30" s="368"/>
      <c r="AD30" s="368"/>
      <c r="AJ30" t="s">
        <v>453</v>
      </c>
    </row>
    <row r="31" spans="1:36" ht="8.4" customHeight="1">
      <c r="B31" s="23"/>
      <c r="C31" s="23"/>
      <c r="D31" s="23"/>
      <c r="E31" s="181"/>
      <c r="F31" s="181"/>
      <c r="G31" s="4"/>
      <c r="H31" s="16"/>
      <c r="J31" s="16"/>
      <c r="K31" s="16"/>
      <c r="L31" s="16"/>
      <c r="M31" s="16"/>
      <c r="N31" s="16"/>
      <c r="O31" s="16"/>
      <c r="P31" s="16"/>
      <c r="Q31" s="16"/>
      <c r="R31" s="16"/>
      <c r="S31" s="16"/>
      <c r="T31" s="16"/>
      <c r="U31" s="16"/>
      <c r="V31" s="16"/>
      <c r="W31" s="16"/>
      <c r="X31" s="16"/>
      <c r="Y31" s="16"/>
      <c r="Z31" s="16"/>
      <c r="AJ31" t="s">
        <v>459</v>
      </c>
    </row>
    <row r="32" spans="1:36" s="1" customFormat="1" ht="29.25" customHeight="1">
      <c r="B32" s="23"/>
      <c r="C32" s="343" t="s">
        <v>431</v>
      </c>
      <c r="D32" s="425" t="s">
        <v>446</v>
      </c>
      <c r="E32" s="425"/>
      <c r="F32" s="425"/>
      <c r="G32" s="425"/>
      <c r="H32" s="425"/>
      <c r="I32" s="425"/>
      <c r="J32" s="425"/>
      <c r="K32" s="425"/>
      <c r="L32" s="425"/>
      <c r="M32" s="425"/>
      <c r="N32" s="425"/>
      <c r="O32" s="425"/>
      <c r="P32" s="425"/>
      <c r="Q32" s="16"/>
      <c r="R32" s="16"/>
      <c r="S32" s="16"/>
      <c r="T32" s="16"/>
      <c r="U32" s="16"/>
      <c r="V32" s="16"/>
      <c r="W32" s="16"/>
      <c r="X32" s="16"/>
      <c r="Y32" s="334"/>
      <c r="Z32" s="334"/>
      <c r="AA32"/>
      <c r="AB32" s="334"/>
      <c r="AC32" s="5"/>
      <c r="AE32" s="13"/>
      <c r="AI32" s="335"/>
    </row>
    <row r="33" spans="2:35" s="1" customFormat="1" ht="20.25" customHeight="1">
      <c r="B33" s="23"/>
      <c r="C33" s="429" t="s">
        <v>432</v>
      </c>
      <c r="D33" s="432" t="s">
        <v>447</v>
      </c>
      <c r="E33" s="432"/>
      <c r="F33" s="432"/>
      <c r="G33" s="432"/>
      <c r="H33" s="432"/>
      <c r="I33" s="432"/>
      <c r="J33" s="432"/>
      <c r="K33" s="432"/>
      <c r="L33" s="433" t="s">
        <v>448</v>
      </c>
      <c r="M33" s="433"/>
      <c r="N33" s="433"/>
      <c r="O33" s="433"/>
      <c r="P33" s="433"/>
      <c r="Q33" s="16"/>
      <c r="R33" s="16"/>
      <c r="S33" s="16"/>
      <c r="T33" s="16"/>
      <c r="U33" s="16"/>
      <c r="V33" s="16"/>
      <c r="W33" s="16"/>
      <c r="X33" s="16"/>
      <c r="Y33" s="334"/>
      <c r="Z33" s="334"/>
      <c r="AA33"/>
      <c r="AB33" s="334"/>
      <c r="AC33" s="5"/>
      <c r="AE33" s="13"/>
      <c r="AI33" s="335"/>
    </row>
    <row r="34" spans="2:35" s="1" customFormat="1" ht="19.5" customHeight="1">
      <c r="B34" s="23"/>
      <c r="C34" s="430"/>
      <c r="D34" s="425" t="s">
        <v>449</v>
      </c>
      <c r="E34" s="425"/>
      <c r="F34" s="425"/>
      <c r="G34" s="425"/>
      <c r="H34" s="425"/>
      <c r="I34" s="425"/>
      <c r="J34" s="425"/>
      <c r="K34" s="425"/>
      <c r="L34" s="425" t="s">
        <v>450</v>
      </c>
      <c r="M34" s="425"/>
      <c r="N34" s="425"/>
      <c r="O34" s="425"/>
      <c r="P34" s="425"/>
      <c r="Q34" s="16"/>
      <c r="R34" s="16"/>
      <c r="S34" s="16"/>
      <c r="T34" s="16"/>
      <c r="U34" s="16"/>
      <c r="V34" s="16"/>
      <c r="W34" s="16"/>
      <c r="X34" s="16"/>
      <c r="Y34" s="334"/>
      <c r="Z34" s="334"/>
      <c r="AA34"/>
      <c r="AB34" s="334"/>
      <c r="AC34" s="5"/>
      <c r="AE34" s="13"/>
      <c r="AI34" s="335"/>
    </row>
    <row r="35" spans="2:35" s="1" customFormat="1" ht="30" customHeight="1">
      <c r="B35" s="23"/>
      <c r="C35" s="431"/>
      <c r="D35" s="434" t="s">
        <v>451</v>
      </c>
      <c r="E35" s="434"/>
      <c r="F35" s="434"/>
      <c r="G35" s="434"/>
      <c r="H35" s="434"/>
      <c r="I35" s="434"/>
      <c r="J35" s="434"/>
      <c r="K35" s="434"/>
      <c r="L35" s="425" t="s">
        <v>452</v>
      </c>
      <c r="M35" s="425"/>
      <c r="N35" s="425"/>
      <c r="O35" s="425"/>
      <c r="P35" s="425"/>
      <c r="Q35" s="16"/>
      <c r="R35" s="16"/>
      <c r="S35" s="16"/>
      <c r="T35" s="16"/>
      <c r="U35" s="16"/>
      <c r="V35" s="16"/>
      <c r="W35" s="16"/>
      <c r="X35" s="16"/>
      <c r="Y35" s="334"/>
      <c r="Z35" s="334"/>
      <c r="AA35"/>
      <c r="AB35" s="334"/>
      <c r="AC35" s="5"/>
      <c r="AE35" s="13"/>
      <c r="AI35" s="335"/>
    </row>
    <row r="36" spans="2:35" s="1" customFormat="1" ht="8.4" customHeight="1" thickBot="1">
      <c r="B36" s="23"/>
      <c r="C36" s="110"/>
      <c r="D36" s="341"/>
      <c r="E36" s="341"/>
      <c r="F36" s="341"/>
      <c r="G36" s="341"/>
      <c r="H36" s="341"/>
      <c r="I36" s="341"/>
      <c r="J36" s="341"/>
      <c r="K36" s="341"/>
      <c r="L36" s="43"/>
      <c r="M36" s="43"/>
      <c r="N36" s="43"/>
      <c r="O36" s="43"/>
      <c r="P36" s="43"/>
      <c r="Q36" s="16"/>
      <c r="R36" s="16"/>
      <c r="S36" s="16"/>
      <c r="T36" s="16"/>
      <c r="U36" s="16"/>
      <c r="V36" s="16"/>
      <c r="W36" s="16"/>
      <c r="X36" s="16"/>
      <c r="Y36" s="334"/>
      <c r="Z36" s="334"/>
      <c r="AA36"/>
      <c r="AB36" s="334"/>
      <c r="AC36" s="5"/>
      <c r="AE36" s="13"/>
      <c r="AI36" s="335"/>
    </row>
    <row r="37" spans="2:35" ht="18.600000000000001" thickBot="1">
      <c r="B37" s="23" t="s">
        <v>476</v>
      </c>
      <c r="C37" s="23"/>
      <c r="D37" s="23"/>
      <c r="E37" s="181"/>
      <c r="F37" s="181"/>
      <c r="G37" s="4"/>
      <c r="H37" s="16"/>
      <c r="I37" s="346"/>
      <c r="J37" s="16"/>
      <c r="K37" s="16"/>
      <c r="L37" s="16"/>
      <c r="M37" s="16"/>
      <c r="N37" s="16"/>
      <c r="O37" s="16"/>
      <c r="P37" s="16"/>
      <c r="Q37" s="16"/>
      <c r="R37" s="16"/>
      <c r="S37" s="16"/>
      <c r="T37" s="16"/>
      <c r="U37" s="16"/>
      <c r="V37" s="16"/>
      <c r="W37" s="16"/>
      <c r="X37" s="16"/>
      <c r="Y37" s="16"/>
      <c r="Z37" s="16"/>
    </row>
    <row r="38" spans="2:35" ht="8.4" customHeight="1">
      <c r="B38" s="23"/>
      <c r="C38" s="23"/>
      <c r="D38" s="23"/>
      <c r="E38" s="181"/>
      <c r="F38" s="181"/>
      <c r="G38" s="4"/>
      <c r="H38" s="16"/>
      <c r="J38" s="16"/>
      <c r="K38" s="16"/>
      <c r="L38" s="16"/>
      <c r="M38" s="16"/>
      <c r="N38" s="16"/>
      <c r="O38" s="16"/>
      <c r="P38" s="16"/>
      <c r="Q38" s="16"/>
      <c r="R38" s="16"/>
      <c r="S38" s="16"/>
      <c r="T38" s="16"/>
      <c r="U38" s="16"/>
      <c r="V38" s="16"/>
      <c r="W38" s="16"/>
      <c r="X38" s="16"/>
      <c r="Y38" s="16"/>
      <c r="Z38" s="16"/>
    </row>
    <row r="39" spans="2:35" ht="87.6" customHeight="1">
      <c r="B39" s="23"/>
      <c r="C39" s="415" t="s">
        <v>440</v>
      </c>
      <c r="D39" s="416"/>
      <c r="E39" s="416"/>
      <c r="F39" s="416"/>
      <c r="G39" s="416"/>
      <c r="H39" s="416"/>
      <c r="I39" s="416"/>
      <c r="J39" s="416"/>
      <c r="K39" s="416"/>
      <c r="L39" s="416"/>
      <c r="M39" s="416"/>
      <c r="N39" s="416"/>
      <c r="O39" s="416"/>
      <c r="P39" s="416"/>
      <c r="Q39" s="416"/>
      <c r="R39" s="416"/>
      <c r="S39" s="416"/>
      <c r="T39" s="416"/>
      <c r="U39" s="416"/>
      <c r="V39" s="416"/>
      <c r="W39" s="416"/>
      <c r="X39" s="416"/>
      <c r="Y39" s="417"/>
      <c r="Z39" s="46"/>
    </row>
    <row r="40" spans="2:35" ht="8.4" customHeight="1" thickBot="1">
      <c r="B40" s="23"/>
      <c r="C40" s="23"/>
      <c r="D40" s="23"/>
      <c r="E40" s="181"/>
      <c r="F40" s="181"/>
      <c r="G40" s="4"/>
      <c r="H40" s="16"/>
      <c r="J40" s="16"/>
      <c r="K40" s="16"/>
      <c r="L40" s="16"/>
      <c r="M40" s="16"/>
      <c r="N40" s="16"/>
      <c r="O40" s="16"/>
      <c r="P40" s="16"/>
      <c r="Q40" s="16"/>
      <c r="R40" s="16"/>
      <c r="S40" s="16"/>
      <c r="T40" s="16"/>
      <c r="U40" s="16"/>
      <c r="V40" s="16"/>
      <c r="W40" s="16"/>
      <c r="X40" s="16"/>
      <c r="Y40" s="16"/>
      <c r="Z40" s="16"/>
    </row>
    <row r="41" spans="2:35" ht="18.600000000000001" thickBot="1">
      <c r="B41" s="23" t="s">
        <v>477</v>
      </c>
      <c r="C41" s="23"/>
      <c r="D41" s="23"/>
      <c r="E41" s="181"/>
      <c r="F41" s="181"/>
      <c r="G41" s="4"/>
      <c r="H41" s="16"/>
      <c r="I41" s="346"/>
      <c r="J41" s="16"/>
      <c r="K41" s="16"/>
      <c r="L41" s="16"/>
      <c r="M41" s="16"/>
      <c r="N41" s="16"/>
      <c r="O41" s="16"/>
      <c r="P41" s="16"/>
      <c r="Q41" s="16"/>
      <c r="R41" s="16"/>
      <c r="S41" s="16"/>
      <c r="T41" s="16"/>
      <c r="U41" s="16"/>
      <c r="V41" s="16"/>
      <c r="W41" s="16"/>
      <c r="X41" s="16"/>
      <c r="Y41" s="16"/>
      <c r="Z41" s="16"/>
    </row>
    <row r="42" spans="2:35" ht="8.4" customHeight="1">
      <c r="B42" s="23"/>
      <c r="C42" s="23"/>
      <c r="D42" s="23"/>
      <c r="E42" s="181"/>
      <c r="F42" s="181"/>
      <c r="G42" s="4"/>
      <c r="H42" s="16"/>
      <c r="J42" s="16"/>
      <c r="K42" s="16"/>
      <c r="L42" s="16"/>
      <c r="M42" s="16"/>
      <c r="N42" s="16"/>
      <c r="O42" s="16"/>
      <c r="P42" s="16"/>
      <c r="Q42" s="16"/>
      <c r="R42" s="16"/>
      <c r="S42" s="16"/>
      <c r="T42" s="16"/>
      <c r="U42" s="16"/>
      <c r="V42" s="16"/>
      <c r="W42" s="16"/>
      <c r="X42" s="16"/>
      <c r="Y42" s="16"/>
      <c r="Z42" s="16"/>
    </row>
    <row r="43" spans="2:35">
      <c r="B43" s="23"/>
      <c r="C43" s="424" t="s">
        <v>441</v>
      </c>
      <c r="D43" s="424"/>
      <c r="E43" s="425" t="s">
        <v>455</v>
      </c>
      <c r="F43" s="425"/>
      <c r="G43" s="425"/>
      <c r="H43" s="425"/>
      <c r="I43" s="425"/>
      <c r="J43" s="425"/>
      <c r="K43" s="425"/>
      <c r="L43" s="425"/>
      <c r="M43" s="425"/>
      <c r="N43" s="425"/>
      <c r="O43" s="425"/>
      <c r="P43" s="425"/>
      <c r="Q43" s="16"/>
      <c r="R43" s="334"/>
      <c r="T43" s="334"/>
      <c r="U43" s="1"/>
      <c r="V43" s="5"/>
      <c r="W43" s="1"/>
      <c r="X43" s="13"/>
      <c r="Y43" s="1"/>
      <c r="Z43" s="1"/>
    </row>
    <row r="44" spans="2:35" ht="8.4" customHeight="1" thickBot="1">
      <c r="B44" s="23"/>
      <c r="C44" s="23"/>
      <c r="D44" s="23"/>
      <c r="E44" s="181"/>
      <c r="F44" s="181"/>
      <c r="G44" s="4"/>
      <c r="H44" s="16"/>
      <c r="J44" s="16"/>
      <c r="K44" s="16"/>
      <c r="L44" s="16"/>
      <c r="M44" s="16"/>
      <c r="N44" s="16"/>
      <c r="O44" s="16"/>
      <c r="P44" s="16"/>
      <c r="Q44" s="16"/>
      <c r="R44" s="16"/>
      <c r="S44" s="16"/>
      <c r="T44" s="16"/>
      <c r="U44" s="16"/>
      <c r="V44" s="16"/>
      <c r="W44" s="16"/>
      <c r="X44" s="16"/>
      <c r="Y44" s="16"/>
      <c r="Z44" s="16"/>
    </row>
    <row r="45" spans="2:35" ht="18.600000000000001" thickBot="1">
      <c r="B45" s="23" t="s">
        <v>478</v>
      </c>
      <c r="C45" s="4"/>
      <c r="D45" s="23"/>
      <c r="E45" s="4"/>
      <c r="F45" s="4"/>
      <c r="G45" s="4"/>
      <c r="H45" s="16"/>
      <c r="I45" s="346"/>
      <c r="J45" s="16"/>
      <c r="K45" s="16"/>
      <c r="L45" s="16"/>
      <c r="M45" s="16"/>
      <c r="N45" s="16"/>
      <c r="O45" s="16"/>
      <c r="P45" s="16"/>
      <c r="Q45" s="16"/>
      <c r="R45" s="16"/>
      <c r="S45" s="16"/>
      <c r="T45" s="16"/>
      <c r="U45" s="16"/>
      <c r="V45" s="16"/>
      <c r="W45" s="16"/>
      <c r="X45" s="16"/>
      <c r="Y45" s="16"/>
      <c r="Z45" s="16"/>
    </row>
    <row r="46" spans="2:35" ht="8.4" customHeight="1">
      <c r="B46" s="23"/>
      <c r="C46" s="4"/>
      <c r="D46" s="23"/>
      <c r="E46" s="4"/>
      <c r="F46" s="4"/>
      <c r="G46" s="4"/>
      <c r="H46" s="16"/>
      <c r="J46" s="16"/>
      <c r="K46" s="16"/>
      <c r="L46" s="16"/>
      <c r="M46" s="16"/>
      <c r="N46" s="16"/>
      <c r="O46" s="16"/>
      <c r="P46" s="16"/>
      <c r="Q46" s="16"/>
      <c r="R46" s="16"/>
      <c r="S46" s="16"/>
      <c r="T46" s="16"/>
      <c r="U46" s="16"/>
      <c r="V46" s="16"/>
      <c r="W46" s="16"/>
      <c r="X46" s="16"/>
      <c r="Y46" s="16"/>
      <c r="Z46" s="16"/>
    </row>
    <row r="47" spans="2:35" ht="76.2" customHeight="1">
      <c r="B47" s="23"/>
      <c r="C47" s="415" t="s">
        <v>454</v>
      </c>
      <c r="D47" s="416"/>
      <c r="E47" s="416"/>
      <c r="F47" s="416"/>
      <c r="G47" s="416"/>
      <c r="H47" s="416"/>
      <c r="I47" s="416"/>
      <c r="J47" s="416"/>
      <c r="K47" s="416"/>
      <c r="L47" s="416"/>
      <c r="M47" s="416"/>
      <c r="N47" s="416"/>
      <c r="O47" s="416"/>
      <c r="P47" s="416"/>
      <c r="Q47" s="416"/>
      <c r="R47" s="416"/>
      <c r="S47" s="416"/>
      <c r="T47" s="416"/>
      <c r="U47" s="416"/>
      <c r="V47" s="416"/>
      <c r="W47" s="416"/>
      <c r="X47" s="416"/>
      <c r="Y47" s="417"/>
      <c r="Z47" s="46"/>
    </row>
    <row r="48" spans="2:35">
      <c r="B48" s="1"/>
      <c r="C48" s="1"/>
      <c r="D48" s="1"/>
      <c r="E48" s="16"/>
      <c r="F48" s="16"/>
      <c r="G48" s="16"/>
      <c r="H48" s="16"/>
      <c r="I48" s="16"/>
      <c r="J48" s="16"/>
      <c r="K48" s="16"/>
      <c r="L48" s="16"/>
      <c r="M48" s="16"/>
      <c r="N48" s="16"/>
      <c r="O48" s="16"/>
      <c r="P48" s="16"/>
      <c r="Q48" s="16"/>
      <c r="R48" s="16"/>
      <c r="S48" s="16"/>
      <c r="T48" s="16"/>
      <c r="U48" s="16"/>
      <c r="V48" s="16"/>
      <c r="W48" s="16"/>
      <c r="X48" s="16"/>
      <c r="Y48" s="9"/>
      <c r="Z48" s="9"/>
    </row>
  </sheetData>
  <mergeCells count="27">
    <mergeCell ref="B7:F7"/>
    <mergeCell ref="G7:I7"/>
    <mergeCell ref="D11:P11"/>
    <mergeCell ref="D12:P12"/>
    <mergeCell ref="C17:Y17"/>
    <mergeCell ref="C13:X13"/>
    <mergeCell ref="C21:D21"/>
    <mergeCell ref="E21:P21"/>
    <mergeCell ref="C25:Y25"/>
    <mergeCell ref="B28:F28"/>
    <mergeCell ref="G28:I28"/>
    <mergeCell ref="D35:K35"/>
    <mergeCell ref="L35:P35"/>
    <mergeCell ref="C47:Y47"/>
    <mergeCell ref="D32:P32"/>
    <mergeCell ref="C39:Y39"/>
    <mergeCell ref="C43:D43"/>
    <mergeCell ref="E43:P43"/>
    <mergeCell ref="C33:C35"/>
    <mergeCell ref="D33:K33"/>
    <mergeCell ref="L33:P33"/>
    <mergeCell ref="D34:K34"/>
    <mergeCell ref="J4:L4"/>
    <mergeCell ref="J3:L3"/>
    <mergeCell ref="M3:P3"/>
    <mergeCell ref="M4:P4"/>
    <mergeCell ref="L34:P34"/>
  </mergeCells>
  <phoneticPr fontId="2"/>
  <dataValidations count="3">
    <dataValidation operator="greaterThanOrEqual" allowBlank="1" showInputMessage="1" showErrorMessage="1" sqref="F5" xr:uid="{539B9718-7AE9-411F-8CB0-20ED7EBD593C}"/>
    <dataValidation type="decimal" operator="greaterThanOrEqual" allowBlank="1" showInputMessage="1" showErrorMessage="1" sqref="N2:P2 G2:I2 F3:F4 F6 SR2:ST6 ACN2:ACP6 AMJ2:AML6 AWF2:AWH6 BGB2:BGD6 BPX2:BPZ6 BZT2:BZV6 CJP2:CJR6 CTL2:CTN6 DDH2:DDJ6 DND2:DNF6 DWZ2:DXB6 EGV2:EGX6 EQR2:EQT6 FAN2:FAP6 FKJ2:FKL6 FUF2:FUH6 GEB2:GED6 GNX2:GNZ6 GXT2:GXV6 HHP2:HHR6 HRL2:HRN6 IBH2:IBJ6 ILD2:ILF6 IUZ2:IVB6 JEV2:JEX6 JOR2:JOT6 JYN2:JYP6 KIJ2:KIL6 KSF2:KSH6 LCB2:LCD6 LLX2:LLZ6 LVT2:LVV6 MFP2:MFR6 MPL2:MPN6 MZH2:MZJ6 NJD2:NJF6 NSZ2:NTB6 OCV2:OCX6 OMR2:OMT6 OWN2:OWP6 PGJ2:PGL6 PQF2:PQH6 QAB2:QAD6 QJX2:QJZ6 QTT2:QTV6 RDP2:RDR6 RNL2:RNN6 RXH2:RXJ6 SHD2:SHF6 SQZ2:SRB6 TAV2:TAX6 TKR2:TKT6 TUN2:TUP6 UEJ2:UEL6 UOF2:UOH6 UYB2:UYD6 VHX2:VHZ6 VRT2:VRV6 WBP2:WBR6 WLL2:WLN6 WVH2:WVJ6 IO2:IQ6 SK2:SM6 ACG2:ACI6 AMC2:AME6 AVY2:AWA6 BFU2:BFW6 BPQ2:BPS6 BZM2:BZO6 CJI2:CJK6 CTE2:CTG6 DDA2:DDC6 DMW2:DMY6 DWS2:DWU6 EGO2:EGQ6 EQK2:EQM6 FAG2:FAI6 FKC2:FKE6 FTY2:FUA6 GDU2:GDW6 GNQ2:GNS6 GXM2:GXO6 HHI2:HHK6 HRE2:HRG6 IBA2:IBC6 IKW2:IKY6 IUS2:IUU6 JEO2:JEQ6 JOK2:JOM6 JYG2:JYI6 KIC2:KIE6 KRY2:KSA6 LBU2:LBW6 LLQ2:LLS6 LVM2:LVO6 MFI2:MFK6 MPE2:MPG6 MZA2:MZC6 NIW2:NIY6 NSS2:NSU6 OCO2:OCQ6 OMK2:OMM6 OWG2:OWI6 PGC2:PGE6 PPY2:PQA6 PZU2:PZW6 QJQ2:QJS6 QTM2:QTO6 RDI2:RDK6 RNE2:RNG6 RXA2:RXC6 SGW2:SGY6 SQS2:SQU6 TAO2:TAQ6 TKK2:TKM6 TUG2:TUI6 UEC2:UEE6 UNY2:UOA6 UXU2:UXW6 VHQ2:VHS6 VRM2:VRO6 WBI2:WBK6 WLE2:WLG6 WVA2:WVC6 IV2:IX6 G3:H6 M3:M6 N5:O6" xr:uid="{C3D0B65C-5928-4CB4-BA1F-88F33C24F75A}">
      <formula1>0</formula1>
    </dataValidation>
    <dataValidation type="list" allowBlank="1" showInputMessage="1" showErrorMessage="1" sqref="I30 I9 I15 I19 I23 I37 I41 I45" xr:uid="{6575F910-81F3-48D4-921F-3F600C8C015D}">
      <formula1>$AJ$30:$AJ$31</formula1>
    </dataValidation>
  </dataValidations>
  <pageMargins left="0.7" right="0.7" top="0.75" bottom="0.75" header="0.3" footer="0.3"/>
  <pageSetup paperSize="9" scale="77" orientation="portrait" r:id="rId1"/>
  <rowBreaks count="1" manualBreakCount="1">
    <brk id="26" max="2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31D4D-EF28-4AE8-B762-2E62A5521243}">
  <sheetPr>
    <tabColor rgb="FF92D050"/>
    <pageSetUpPr fitToPage="1"/>
  </sheetPr>
  <dimension ref="A1:AX41"/>
  <sheetViews>
    <sheetView showGridLines="0" view="pageBreakPreview" zoomScaleNormal="100" zoomScaleSheetLayoutView="100" workbookViewId="0">
      <selection activeCell="P21" sqref="P21"/>
    </sheetView>
  </sheetViews>
  <sheetFormatPr defaultColWidth="8.59765625" defaultRowHeight="15"/>
  <cols>
    <col min="1" max="1" width="0.59765625" style="1" customWidth="1"/>
    <col min="2" max="2" width="12" style="9" customWidth="1"/>
    <col min="3" max="4" width="11.09765625" style="9" customWidth="1"/>
    <col min="5" max="24" width="3.19921875" style="9" customWidth="1"/>
    <col min="25" max="25" width="0.59765625" style="1" customWidth="1"/>
    <col min="26" max="26" width="1.09765625" style="1" customWidth="1"/>
    <col min="27" max="27" width="3.69921875" style="1" hidden="1" customWidth="1"/>
    <col min="28" max="28" width="8.59765625" style="1" hidden="1" customWidth="1"/>
    <col min="29" max="49" width="3.59765625" style="1" hidden="1" customWidth="1"/>
    <col min="50" max="50" width="8.59765625" style="1" hidden="1" customWidth="1"/>
    <col min="51" max="72" width="3.59765625" style="1" customWidth="1"/>
    <col min="73" max="16384" width="8.59765625" style="1"/>
  </cols>
  <sheetData>
    <row r="1" spans="1:50" ht="27" customHeight="1">
      <c r="A1" s="66" t="s">
        <v>82</v>
      </c>
      <c r="B1" s="1"/>
      <c r="C1" s="11"/>
      <c r="D1" s="11"/>
      <c r="E1" s="11"/>
      <c r="F1" s="11"/>
      <c r="G1" s="11"/>
      <c r="H1" s="11"/>
      <c r="I1" s="11"/>
      <c r="J1" s="11"/>
      <c r="K1" s="11"/>
      <c r="L1" s="10"/>
      <c r="M1" s="11"/>
      <c r="N1" s="16"/>
      <c r="O1" s="1"/>
      <c r="P1" s="1"/>
      <c r="Q1" s="1"/>
      <c r="R1" s="1"/>
      <c r="S1" s="1"/>
      <c r="T1" s="1"/>
      <c r="U1" s="1"/>
      <c r="V1" s="1"/>
      <c r="W1" s="1"/>
      <c r="X1" s="1"/>
      <c r="AX1" s="1">
        <v>1</v>
      </c>
    </row>
    <row r="2" spans="1:50" ht="15.75" customHeight="1" thickBot="1">
      <c r="B2" s="445" t="s">
        <v>83</v>
      </c>
      <c r="C2" s="446"/>
      <c r="D2" s="446"/>
      <c r="E2" s="447"/>
      <c r="F2" s="447"/>
      <c r="G2" s="447"/>
      <c r="H2" s="447"/>
      <c r="I2" s="447"/>
      <c r="J2" s="447"/>
      <c r="K2" s="447"/>
      <c r="L2" s="447"/>
      <c r="M2" s="447"/>
      <c r="N2" s="447"/>
      <c r="O2" s="446"/>
      <c r="P2" s="446"/>
      <c r="Q2" s="446"/>
      <c r="R2" s="446"/>
      <c r="S2" s="446"/>
      <c r="T2" s="446"/>
      <c r="U2" s="446"/>
      <c r="V2" s="446"/>
      <c r="W2" s="446"/>
      <c r="X2" s="448"/>
      <c r="AX2" s="1">
        <v>1</v>
      </c>
    </row>
    <row r="3" spans="1:50" ht="15.75" customHeight="1" thickBot="1">
      <c r="A3" s="48"/>
      <c r="B3" s="449" t="s">
        <v>22</v>
      </c>
      <c r="C3" s="450"/>
      <c r="D3" s="451"/>
      <c r="E3" s="452"/>
      <c r="F3" s="453"/>
      <c r="G3" s="453"/>
      <c r="H3" s="453"/>
      <c r="I3" s="453"/>
      <c r="J3" s="453"/>
      <c r="K3" s="453"/>
      <c r="L3" s="453"/>
      <c r="M3" s="453"/>
      <c r="N3" s="454"/>
      <c r="O3" s="56"/>
      <c r="P3" s="56"/>
      <c r="Q3" s="56"/>
      <c r="R3" s="56"/>
      <c r="S3" s="56"/>
      <c r="T3" s="56"/>
      <c r="U3" s="56"/>
      <c r="V3" s="56"/>
      <c r="W3" s="56"/>
      <c r="X3" s="58"/>
      <c r="AB3" s="10" t="s">
        <v>15</v>
      </c>
      <c r="AC3" s="4" t="s">
        <v>16</v>
      </c>
      <c r="AD3" s="11"/>
      <c r="AE3" s="10"/>
      <c r="AF3" s="10"/>
      <c r="AG3" s="10"/>
      <c r="AH3" s="10"/>
      <c r="AI3" s="10"/>
      <c r="AJ3" s="12"/>
      <c r="AK3" s="12"/>
      <c r="AL3" s="12"/>
      <c r="AM3" s="12"/>
      <c r="AN3" s="12"/>
      <c r="AO3" s="12"/>
      <c r="AP3" s="12"/>
      <c r="AQ3" s="12"/>
      <c r="AR3" s="12"/>
      <c r="AS3" s="12"/>
      <c r="AT3" s="12"/>
      <c r="AU3" s="12"/>
      <c r="AX3" s="1">
        <v>1</v>
      </c>
    </row>
    <row r="4" spans="1:50" ht="46.5" customHeight="1" thickBot="1">
      <c r="B4" s="415" t="s">
        <v>263</v>
      </c>
      <c r="C4" s="416"/>
      <c r="D4" s="416"/>
      <c r="E4" s="455" t="s">
        <v>190</v>
      </c>
      <c r="F4" s="456"/>
      <c r="G4" s="456"/>
      <c r="H4" s="456"/>
      <c r="I4" s="457"/>
      <c r="J4" s="457"/>
      <c r="K4" s="457"/>
      <c r="L4" s="457"/>
      <c r="M4" s="457"/>
      <c r="N4" s="458"/>
      <c r="O4" s="218"/>
      <c r="P4" s="63"/>
      <c r="Q4" s="63"/>
      <c r="R4" s="63"/>
      <c r="S4" s="63"/>
      <c r="T4" s="63"/>
      <c r="U4" s="63"/>
      <c r="V4" s="63"/>
      <c r="W4" s="63"/>
      <c r="X4" s="123"/>
      <c r="AB4" s="10"/>
      <c r="AC4" s="4"/>
      <c r="AD4" s="11"/>
      <c r="AE4" s="10"/>
      <c r="AF4" s="10"/>
      <c r="AG4" s="10"/>
      <c r="AH4" s="10"/>
      <c r="AI4" s="10"/>
      <c r="AJ4" s="12"/>
      <c r="AK4" s="12"/>
      <c r="AL4" s="12"/>
      <c r="AM4" s="12"/>
      <c r="AN4" s="12"/>
      <c r="AO4" s="12"/>
      <c r="AP4" s="12"/>
      <c r="AQ4" s="12"/>
      <c r="AR4" s="12"/>
      <c r="AS4" s="12"/>
      <c r="AT4" s="12"/>
      <c r="AU4" s="12"/>
    </row>
    <row r="5" spans="1:50" ht="15.75" customHeight="1" thickBot="1">
      <c r="B5" s="221" t="s">
        <v>262</v>
      </c>
      <c r="C5" s="29"/>
      <c r="D5" s="29"/>
      <c r="E5" s="452"/>
      <c r="F5" s="453"/>
      <c r="G5" s="453"/>
      <c r="H5" s="454"/>
      <c r="I5" s="122"/>
      <c r="J5" s="122"/>
      <c r="K5" s="122"/>
      <c r="L5" s="122"/>
      <c r="M5" s="122"/>
      <c r="N5" s="122"/>
      <c r="O5" s="63"/>
      <c r="P5" s="63"/>
      <c r="Q5" s="63"/>
      <c r="R5" s="63"/>
      <c r="S5" s="63"/>
      <c r="T5" s="63"/>
      <c r="U5" s="63"/>
      <c r="V5" s="63"/>
      <c r="W5" s="63"/>
      <c r="X5" s="123"/>
      <c r="AB5" s="10"/>
      <c r="AC5" s="4"/>
      <c r="AD5" s="11"/>
      <c r="AE5" s="10"/>
      <c r="AF5" s="10"/>
      <c r="AG5" s="10"/>
      <c r="AH5" s="10"/>
      <c r="AI5" s="10"/>
      <c r="AJ5" s="12"/>
      <c r="AK5" s="12"/>
      <c r="AL5" s="12"/>
      <c r="AM5" s="12"/>
      <c r="AN5" s="12"/>
      <c r="AO5" s="12"/>
      <c r="AP5" s="12"/>
      <c r="AQ5" s="12"/>
      <c r="AR5" s="12"/>
      <c r="AS5" s="12"/>
      <c r="AT5" s="12"/>
      <c r="AU5" s="12"/>
    </row>
    <row r="6" spans="1:50" ht="15.75" customHeight="1" thickBot="1">
      <c r="B6" s="221" t="s">
        <v>264</v>
      </c>
      <c r="C6" s="29"/>
      <c r="D6" s="29"/>
      <c r="E6" s="452"/>
      <c r="F6" s="453"/>
      <c r="G6" s="453"/>
      <c r="H6" s="454"/>
      <c r="I6" s="122"/>
      <c r="J6" s="122"/>
      <c r="K6" s="122"/>
      <c r="L6" s="122"/>
      <c r="M6" s="122"/>
      <c r="N6" s="122"/>
      <c r="O6" s="63"/>
      <c r="P6" s="63"/>
      <c r="Q6" s="63"/>
      <c r="R6" s="63"/>
      <c r="S6" s="63"/>
      <c r="T6" s="63"/>
      <c r="U6" s="63"/>
      <c r="V6" s="63"/>
      <c r="W6" s="63"/>
      <c r="X6" s="123"/>
      <c r="AB6" s="10"/>
      <c r="AC6" s="4"/>
      <c r="AD6" s="11"/>
      <c r="AE6" s="10"/>
      <c r="AF6" s="10"/>
      <c r="AG6" s="10"/>
      <c r="AH6" s="10"/>
      <c r="AI6" s="10"/>
      <c r="AJ6" s="12"/>
      <c r="AK6" s="12"/>
      <c r="AL6" s="12"/>
      <c r="AM6" s="12"/>
      <c r="AN6" s="12"/>
      <c r="AO6" s="12"/>
      <c r="AP6" s="12"/>
      <c r="AQ6" s="12"/>
      <c r="AR6" s="12"/>
      <c r="AS6" s="12"/>
      <c r="AT6" s="12"/>
      <c r="AU6" s="12"/>
    </row>
    <row r="7" spans="1:50" ht="15.75" customHeight="1" thickBot="1">
      <c r="B7" s="30" t="s">
        <v>270</v>
      </c>
      <c r="C7" s="26"/>
      <c r="D7" s="26"/>
      <c r="E7" s="459"/>
      <c r="F7" s="460"/>
      <c r="G7" s="460"/>
      <c r="H7" s="461"/>
      <c r="I7" s="34"/>
      <c r="J7" s="43"/>
      <c r="K7" s="51"/>
      <c r="L7" s="51"/>
      <c r="M7" s="51"/>
      <c r="N7" s="51"/>
      <c r="O7" s="52"/>
      <c r="P7" s="52"/>
      <c r="Q7" s="52"/>
      <c r="R7" s="63"/>
      <c r="S7" s="63"/>
      <c r="T7" s="53"/>
      <c r="U7" s="16"/>
      <c r="V7" s="16"/>
      <c r="W7" s="16"/>
      <c r="X7" s="40"/>
      <c r="Y7" s="16"/>
      <c r="AA7" s="5"/>
      <c r="AB7" s="13" t="s">
        <v>17</v>
      </c>
      <c r="AC7" s="13"/>
      <c r="AD7" s="14"/>
      <c r="AE7" s="13"/>
      <c r="AF7" s="13"/>
      <c r="AG7" s="13"/>
      <c r="AH7" s="10"/>
      <c r="AI7" s="10"/>
      <c r="AJ7" s="10"/>
      <c r="AK7" s="12"/>
      <c r="AL7" s="12"/>
      <c r="AM7" s="12"/>
      <c r="AN7" s="12"/>
      <c r="AO7" s="12"/>
      <c r="AP7" s="12"/>
      <c r="AQ7" s="12"/>
      <c r="AR7" s="12"/>
      <c r="AS7" s="12"/>
      <c r="AT7" s="12"/>
      <c r="AU7" s="12"/>
      <c r="AV7" s="12"/>
    </row>
    <row r="8" spans="1:50" ht="15.75" customHeight="1" thickBot="1">
      <c r="B8" s="20" t="s">
        <v>271</v>
      </c>
      <c r="C8" s="29"/>
      <c r="D8" s="29"/>
      <c r="E8" s="459"/>
      <c r="F8" s="460"/>
      <c r="G8" s="460"/>
      <c r="H8" s="461"/>
      <c r="I8" s="34"/>
      <c r="J8" s="43"/>
      <c r="K8" s="51"/>
      <c r="L8" s="51"/>
      <c r="M8" s="51"/>
      <c r="N8" s="51"/>
      <c r="O8" s="52"/>
      <c r="P8" s="52"/>
      <c r="Q8" s="52"/>
      <c r="R8" s="63"/>
      <c r="S8" s="63"/>
      <c r="T8" s="53"/>
      <c r="U8" s="16"/>
      <c r="V8" s="16"/>
      <c r="W8" s="16"/>
      <c r="X8" s="40"/>
      <c r="Y8" s="16"/>
      <c r="AA8" s="5"/>
      <c r="AB8" s="13" t="s">
        <v>17</v>
      </c>
      <c r="AC8" s="13"/>
      <c r="AD8" s="14"/>
      <c r="AE8" s="13"/>
      <c r="AF8" s="13"/>
      <c r="AG8" s="13"/>
      <c r="AH8" s="10"/>
      <c r="AI8" s="10"/>
      <c r="AJ8" s="10"/>
      <c r="AK8" s="12"/>
      <c r="AL8" s="12"/>
      <c r="AM8" s="12"/>
      <c r="AN8" s="12"/>
      <c r="AO8" s="12"/>
      <c r="AP8" s="12"/>
      <c r="AQ8" s="12"/>
      <c r="AR8" s="12"/>
      <c r="AS8" s="12"/>
      <c r="AT8" s="12"/>
      <c r="AU8" s="12"/>
      <c r="AV8" s="12"/>
    </row>
    <row r="9" spans="1:50" ht="15.75" customHeight="1" thickBot="1">
      <c r="B9" s="30" t="s">
        <v>272</v>
      </c>
      <c r="C9" s="26"/>
      <c r="D9" s="31"/>
      <c r="E9" s="459"/>
      <c r="F9" s="460"/>
      <c r="G9" s="460"/>
      <c r="H9" s="461"/>
      <c r="I9" s="41"/>
      <c r="J9" s="76"/>
      <c r="K9" s="54"/>
      <c r="L9" s="54"/>
      <c r="M9" s="54"/>
      <c r="N9" s="54"/>
      <c r="O9" s="55"/>
      <c r="P9" s="55"/>
      <c r="Q9" s="55"/>
      <c r="R9" s="56"/>
      <c r="S9" s="56"/>
      <c r="T9" s="57"/>
      <c r="U9" s="33"/>
      <c r="V9" s="33"/>
      <c r="W9" s="33"/>
      <c r="X9" s="39"/>
      <c r="Y9" s="16"/>
      <c r="AA9" s="5"/>
      <c r="AB9" s="13" t="s">
        <v>17</v>
      </c>
      <c r="AC9" s="13"/>
      <c r="AD9" s="14"/>
      <c r="AE9" s="13"/>
      <c r="AF9" s="13"/>
      <c r="AG9" s="13"/>
      <c r="AH9" s="10"/>
      <c r="AI9" s="10"/>
      <c r="AJ9" s="10"/>
      <c r="AK9" s="12"/>
      <c r="AL9" s="12"/>
      <c r="AM9" s="12"/>
      <c r="AN9" s="12"/>
      <c r="AO9" s="12"/>
      <c r="AP9" s="12"/>
      <c r="AQ9" s="12"/>
      <c r="AR9" s="12"/>
      <c r="AS9" s="12"/>
      <c r="AT9" s="12"/>
      <c r="AU9" s="12"/>
      <c r="AV9" s="12"/>
    </row>
    <row r="10" spans="1:50" s="5" customFormat="1" ht="16.2" customHeight="1">
      <c r="A10" s="1"/>
      <c r="E10" s="49"/>
      <c r="F10" s="49"/>
      <c r="G10" s="49"/>
      <c r="H10" s="49"/>
      <c r="I10" s="49"/>
      <c r="J10" s="49"/>
      <c r="K10" s="49"/>
      <c r="L10" s="49"/>
      <c r="M10" s="49"/>
      <c r="N10" s="49"/>
      <c r="O10" s="49"/>
      <c r="P10" s="49"/>
      <c r="Q10" s="49"/>
      <c r="R10" s="49"/>
      <c r="S10" s="49"/>
      <c r="T10" s="49"/>
      <c r="U10" s="49"/>
      <c r="V10" s="49"/>
      <c r="W10" s="49"/>
      <c r="X10" s="49"/>
      <c r="AB10" s="1"/>
      <c r="AC10" s="1"/>
      <c r="AD10" s="1"/>
      <c r="AE10" s="1"/>
      <c r="AF10" s="1"/>
      <c r="AG10" s="1"/>
      <c r="AH10" s="1"/>
      <c r="AI10" s="1"/>
      <c r="AJ10" s="1"/>
      <c r="AK10" s="1"/>
      <c r="AL10" s="1"/>
      <c r="AM10" s="1"/>
      <c r="AN10" s="1"/>
      <c r="AO10" s="1"/>
      <c r="AP10" s="1"/>
      <c r="AQ10" s="1"/>
      <c r="AR10" s="1"/>
      <c r="AS10" s="1"/>
      <c r="AT10" s="1"/>
      <c r="AU10" s="1"/>
      <c r="AV10" s="1"/>
      <c r="AW10" s="1"/>
      <c r="AX10" s="1"/>
    </row>
    <row r="11" spans="1:50" ht="15.75" customHeight="1" thickBot="1">
      <c r="B11" s="131" t="s">
        <v>84</v>
      </c>
      <c r="C11" s="132"/>
      <c r="D11" s="132"/>
      <c r="E11" s="133"/>
      <c r="F11" s="133"/>
      <c r="G11" s="133"/>
      <c r="H11" s="133"/>
      <c r="I11" s="133"/>
      <c r="J11" s="133"/>
      <c r="K11" s="133"/>
      <c r="L11" s="133"/>
      <c r="M11" s="133"/>
      <c r="N11" s="133"/>
      <c r="O11" s="132"/>
      <c r="P11" s="462"/>
      <c r="Q11" s="462"/>
      <c r="R11" s="462"/>
      <c r="S11" s="462"/>
      <c r="T11" s="462"/>
      <c r="U11" s="443"/>
      <c r="V11" s="443"/>
      <c r="W11" s="443"/>
      <c r="X11" s="444"/>
      <c r="AA11" s="15"/>
      <c r="AB11" s="10"/>
      <c r="AC11" s="11"/>
      <c r="AD11" s="11"/>
      <c r="AE11" s="10"/>
      <c r="AF11" s="10"/>
      <c r="AG11" s="10"/>
      <c r="AH11" s="10"/>
      <c r="AI11" s="10"/>
      <c r="AJ11" s="12"/>
      <c r="AK11" s="12"/>
      <c r="AL11" s="12"/>
      <c r="AM11" s="12"/>
      <c r="AN11" s="12"/>
      <c r="AO11" s="12"/>
      <c r="AP11" s="12"/>
      <c r="AQ11" s="12"/>
      <c r="AR11" s="12"/>
      <c r="AS11" s="12"/>
      <c r="AT11" s="12"/>
      <c r="AU11" s="12"/>
      <c r="AX11" s="1">
        <v>1</v>
      </c>
    </row>
    <row r="12" spans="1:50" ht="15.75" customHeight="1" thickBot="1">
      <c r="A12" s="48"/>
      <c r="B12" s="449" t="s">
        <v>22</v>
      </c>
      <c r="C12" s="450"/>
      <c r="D12" s="451"/>
      <c r="E12" s="471"/>
      <c r="F12" s="472"/>
      <c r="G12" s="472"/>
      <c r="H12" s="472"/>
      <c r="I12" s="472"/>
      <c r="J12" s="472"/>
      <c r="K12" s="472"/>
      <c r="L12" s="472"/>
      <c r="M12" s="472"/>
      <c r="N12" s="473"/>
      <c r="O12" s="59"/>
      <c r="P12" s="59"/>
      <c r="Q12" s="59"/>
      <c r="R12" s="59"/>
      <c r="S12" s="50"/>
      <c r="T12" s="50"/>
      <c r="U12" s="50"/>
      <c r="V12" s="59"/>
      <c r="W12" s="59"/>
      <c r="X12" s="60"/>
      <c r="AB12" s="10" t="s">
        <v>15</v>
      </c>
      <c r="AC12" s="4" t="s">
        <v>16</v>
      </c>
      <c r="AX12" s="1">
        <v>1</v>
      </c>
    </row>
    <row r="13" spans="1:50" ht="31.2" customHeight="1" thickBot="1">
      <c r="A13" s="48"/>
      <c r="B13" s="415" t="s">
        <v>259</v>
      </c>
      <c r="C13" s="416"/>
      <c r="D13" s="416"/>
      <c r="E13" s="474" t="s">
        <v>190</v>
      </c>
      <c r="F13" s="475"/>
      <c r="G13" s="475"/>
      <c r="H13" s="475"/>
      <c r="I13" s="476"/>
      <c r="J13" s="476"/>
      <c r="K13" s="476"/>
      <c r="L13" s="476"/>
      <c r="M13" s="476"/>
      <c r="N13" s="477"/>
      <c r="O13" s="59"/>
      <c r="P13" s="59"/>
      <c r="Q13" s="59"/>
      <c r="R13" s="59"/>
      <c r="S13" s="50"/>
      <c r="T13" s="50"/>
      <c r="U13" s="50"/>
      <c r="V13" s="59"/>
      <c r="W13" s="59"/>
      <c r="X13" s="60"/>
      <c r="AB13" s="10"/>
      <c r="AC13" s="4"/>
    </row>
    <row r="14" spans="1:50" ht="15.75" customHeight="1" thickBot="1">
      <c r="A14" s="48"/>
      <c r="B14" s="30" t="s">
        <v>257</v>
      </c>
      <c r="C14" s="26"/>
      <c r="D14" s="31"/>
      <c r="E14" s="478"/>
      <c r="F14" s="479"/>
      <c r="G14" s="479"/>
      <c r="H14" s="480"/>
      <c r="I14" s="219"/>
      <c r="J14" s="220"/>
      <c r="K14" s="220"/>
      <c r="L14" s="220"/>
      <c r="M14" s="220"/>
      <c r="N14" s="220"/>
      <c r="O14" s="59"/>
      <c r="P14" s="59"/>
      <c r="Q14" s="59"/>
      <c r="R14" s="59"/>
      <c r="S14" s="50"/>
      <c r="T14" s="50"/>
      <c r="U14" s="50"/>
      <c r="V14" s="59"/>
      <c r="W14" s="59"/>
      <c r="X14" s="60"/>
      <c r="AB14" s="10"/>
      <c r="AC14" s="4"/>
    </row>
    <row r="15" spans="1:50" ht="15.75" customHeight="1" thickBot="1">
      <c r="A15" s="48"/>
      <c r="B15" s="30" t="s">
        <v>258</v>
      </c>
      <c r="C15" s="26"/>
      <c r="D15" s="31"/>
      <c r="E15" s="478"/>
      <c r="F15" s="479"/>
      <c r="G15" s="479"/>
      <c r="H15" s="480"/>
      <c r="I15" s="217"/>
      <c r="J15" s="76"/>
      <c r="K15" s="76"/>
      <c r="L15" s="76"/>
      <c r="M15" s="76"/>
      <c r="N15" s="76"/>
      <c r="O15" s="59"/>
      <c r="P15" s="59"/>
      <c r="Q15" s="59"/>
      <c r="R15" s="59"/>
      <c r="S15" s="59"/>
      <c r="T15" s="59"/>
      <c r="U15" s="59"/>
      <c r="V15" s="59"/>
      <c r="W15" s="59"/>
      <c r="X15" s="60"/>
      <c r="AB15" s="13" t="s">
        <v>17</v>
      </c>
      <c r="AC15" s="4"/>
    </row>
    <row r="16" spans="1:50" ht="14.4" customHeight="1">
      <c r="B16" s="1"/>
      <c r="C16" s="1"/>
      <c r="D16" s="1"/>
      <c r="E16" s="16"/>
      <c r="F16" s="16"/>
      <c r="G16" s="16"/>
      <c r="H16" s="16"/>
      <c r="I16" s="16"/>
      <c r="J16" s="16"/>
      <c r="K16" s="16"/>
      <c r="L16" s="16"/>
      <c r="M16" s="16"/>
      <c r="N16" s="16"/>
      <c r="O16" s="16"/>
      <c r="P16" s="16"/>
      <c r="Q16" s="16"/>
      <c r="R16" s="16"/>
      <c r="S16" s="16"/>
      <c r="T16" s="16"/>
      <c r="U16" s="16"/>
      <c r="V16" s="16"/>
      <c r="W16" s="16"/>
      <c r="X16" s="16"/>
    </row>
    <row r="17" spans="2:24" ht="15" customHeight="1" thickBot="1">
      <c r="B17" s="481" t="s">
        <v>113</v>
      </c>
      <c r="C17" s="447"/>
      <c r="D17" s="447"/>
      <c r="E17" s="447"/>
      <c r="F17" s="447"/>
      <c r="G17" s="447"/>
      <c r="H17" s="447"/>
      <c r="I17" s="447"/>
      <c r="J17" s="447"/>
      <c r="K17" s="447"/>
      <c r="L17" s="447"/>
      <c r="M17" s="447"/>
      <c r="N17" s="447"/>
      <c r="O17" s="447"/>
      <c r="P17" s="447"/>
      <c r="Q17" s="447"/>
      <c r="R17" s="447"/>
      <c r="S17" s="447"/>
      <c r="T17" s="447"/>
      <c r="U17" s="447"/>
      <c r="V17" s="447"/>
      <c r="W17" s="447"/>
      <c r="X17" s="215"/>
    </row>
    <row r="18" spans="2:24" ht="15" customHeight="1" thickBot="1">
      <c r="B18" s="436" t="s">
        <v>147</v>
      </c>
      <c r="C18" s="482"/>
      <c r="D18" s="482"/>
      <c r="E18" s="482"/>
      <c r="F18" s="482"/>
      <c r="G18" s="22"/>
      <c r="H18" s="42"/>
      <c r="I18" s="42"/>
      <c r="J18" s="100"/>
      <c r="K18" s="483"/>
      <c r="L18" s="484"/>
      <c r="M18" s="485"/>
      <c r="N18" s="90"/>
      <c r="O18" s="90"/>
      <c r="P18" s="90"/>
      <c r="Q18" s="90"/>
      <c r="R18" s="90"/>
      <c r="S18" s="90"/>
      <c r="T18" s="90"/>
      <c r="U18" s="90"/>
      <c r="V18" s="90"/>
      <c r="W18" s="90"/>
      <c r="X18" s="96"/>
    </row>
    <row r="19" spans="2:24" ht="15" customHeight="1" thickBot="1">
      <c r="B19" s="436" t="s">
        <v>146</v>
      </c>
      <c r="C19" s="482"/>
      <c r="D19" s="482"/>
      <c r="E19" s="482"/>
      <c r="F19" s="482"/>
      <c r="G19" s="42"/>
      <c r="H19" s="42"/>
      <c r="I19" s="42"/>
      <c r="J19" s="101" t="s">
        <v>115</v>
      </c>
      <c r="K19" s="486"/>
      <c r="L19" s="487"/>
      <c r="M19" s="488"/>
      <c r="N19" s="90"/>
      <c r="O19" s="90"/>
      <c r="P19" s="90"/>
      <c r="Q19" s="90"/>
      <c r="R19" s="90"/>
      <c r="S19" s="90"/>
      <c r="T19" s="90"/>
      <c r="U19" s="90"/>
      <c r="V19" s="90"/>
      <c r="W19" s="90"/>
      <c r="X19" s="97"/>
    </row>
    <row r="20" spans="2:24" ht="31.95" customHeight="1" thickBot="1">
      <c r="B20" s="463" t="s">
        <v>172</v>
      </c>
      <c r="C20" s="464"/>
      <c r="D20" s="464"/>
      <c r="E20" s="464"/>
      <c r="F20" s="464"/>
      <c r="G20" s="464"/>
      <c r="H20" s="464"/>
      <c r="I20" s="464"/>
      <c r="J20" s="80" t="s">
        <v>25</v>
      </c>
      <c r="K20" s="465"/>
      <c r="L20" s="466"/>
      <c r="M20" s="467"/>
      <c r="N20" s="103"/>
      <c r="O20" s="468" t="s">
        <v>174</v>
      </c>
      <c r="P20" s="469"/>
      <c r="Q20" s="469"/>
      <c r="R20" s="469"/>
      <c r="S20" s="469"/>
      <c r="T20" s="469"/>
      <c r="U20" s="469"/>
      <c r="V20" s="469"/>
      <c r="W20" s="470"/>
      <c r="X20" s="98"/>
    </row>
    <row r="21" spans="2:24" ht="31.95" customHeight="1" thickBot="1">
      <c r="B21" s="489" t="s">
        <v>173</v>
      </c>
      <c r="C21" s="490"/>
      <c r="D21" s="490"/>
      <c r="E21" s="490"/>
      <c r="F21" s="490"/>
      <c r="G21" s="490"/>
      <c r="H21" s="490"/>
      <c r="I21" s="490"/>
      <c r="J21" s="80" t="s">
        <v>26</v>
      </c>
      <c r="K21" s="465"/>
      <c r="L21" s="466"/>
      <c r="M21" s="467"/>
      <c r="N21" s="16"/>
      <c r="O21" s="16"/>
      <c r="P21" s="16"/>
      <c r="Q21" s="16"/>
      <c r="R21" s="16"/>
      <c r="S21" s="16"/>
      <c r="T21" s="16"/>
      <c r="U21" s="16"/>
      <c r="V21" s="16"/>
      <c r="W21" s="16"/>
      <c r="X21" s="98"/>
    </row>
    <row r="22" spans="2:24" ht="15" customHeight="1" thickBot="1">
      <c r="B22" s="463" t="s">
        <v>148</v>
      </c>
      <c r="C22" s="464"/>
      <c r="D22" s="464"/>
      <c r="E22" s="464"/>
      <c r="F22" s="464"/>
      <c r="G22" s="464"/>
      <c r="H22" s="42"/>
      <c r="I22" s="42"/>
      <c r="J22" s="102"/>
      <c r="K22" s="491"/>
      <c r="L22" s="492"/>
      <c r="M22" s="493"/>
      <c r="N22" s="16"/>
      <c r="O22" s="16"/>
      <c r="P22" s="16"/>
      <c r="Q22" s="16"/>
      <c r="R22" s="16"/>
      <c r="S22" s="16"/>
      <c r="T22" s="16"/>
      <c r="U22" s="16"/>
      <c r="V22" s="16"/>
      <c r="W22" s="16"/>
      <c r="X22" s="98"/>
    </row>
    <row r="23" spans="2:24" ht="15" customHeight="1" thickBot="1">
      <c r="B23" s="494" t="s">
        <v>149</v>
      </c>
      <c r="C23" s="495"/>
      <c r="D23" s="495"/>
      <c r="E23" s="495"/>
      <c r="F23" s="495"/>
      <c r="G23" s="495"/>
      <c r="H23" s="42"/>
      <c r="I23" s="42"/>
      <c r="J23" s="80"/>
      <c r="K23" s="491"/>
      <c r="L23" s="492"/>
      <c r="M23" s="493"/>
      <c r="N23" s="16"/>
      <c r="O23" s="16"/>
      <c r="P23" s="16"/>
      <c r="Q23" s="16"/>
      <c r="R23" s="16"/>
      <c r="S23" s="16"/>
      <c r="T23" s="16"/>
      <c r="U23" s="16"/>
      <c r="V23" s="16"/>
      <c r="W23" s="16"/>
      <c r="X23" s="98"/>
    </row>
    <row r="24" spans="2:24" ht="15" customHeight="1" thickBot="1">
      <c r="B24" s="494" t="s">
        <v>150</v>
      </c>
      <c r="C24" s="495"/>
      <c r="D24" s="495"/>
      <c r="E24" s="495"/>
      <c r="F24" s="495"/>
      <c r="G24" s="495"/>
      <c r="H24" s="42"/>
      <c r="I24" s="42"/>
      <c r="J24" s="192" t="s">
        <v>116</v>
      </c>
      <c r="K24" s="507">
        <f>K22*K23/100</f>
        <v>0</v>
      </c>
      <c r="L24" s="508"/>
      <c r="M24" s="509"/>
      <c r="N24" s="16" t="s">
        <v>154</v>
      </c>
      <c r="O24" s="16"/>
      <c r="P24" s="1"/>
      <c r="Q24" s="16"/>
      <c r="R24" s="16"/>
      <c r="S24" s="16"/>
      <c r="T24" s="16"/>
      <c r="U24" s="16"/>
      <c r="V24" s="16"/>
      <c r="W24" s="16"/>
      <c r="X24" s="98"/>
    </row>
    <row r="25" spans="2:24" ht="15" customHeight="1" thickBot="1">
      <c r="B25" s="513" t="s">
        <v>151</v>
      </c>
      <c r="C25" s="514"/>
      <c r="D25" s="514"/>
      <c r="E25" s="514"/>
      <c r="F25" s="514"/>
      <c r="G25" s="514"/>
      <c r="H25" s="514"/>
      <c r="I25" s="42"/>
      <c r="J25" s="80" t="s">
        <v>117</v>
      </c>
      <c r="K25" s="491"/>
      <c r="L25" s="492"/>
      <c r="M25" s="493"/>
      <c r="N25" s="16"/>
      <c r="O25" s="16"/>
      <c r="P25" s="1"/>
      <c r="Q25" s="16"/>
      <c r="R25" s="16"/>
      <c r="S25" s="16"/>
      <c r="T25" s="16"/>
      <c r="U25" s="16"/>
      <c r="V25" s="16"/>
      <c r="W25" s="16"/>
      <c r="X25" s="98"/>
    </row>
    <row r="26" spans="2:24" ht="15" customHeight="1">
      <c r="B26" s="513" t="s">
        <v>152</v>
      </c>
      <c r="C26" s="514"/>
      <c r="D26" s="514"/>
      <c r="E26" s="514"/>
      <c r="F26" s="514"/>
      <c r="G26" s="514"/>
      <c r="H26" s="42"/>
      <c r="I26" s="42"/>
      <c r="J26" s="192" t="s">
        <v>118</v>
      </c>
      <c r="K26" s="510">
        <f>K20+K21+K24+K25</f>
        <v>0</v>
      </c>
      <c r="L26" s="511"/>
      <c r="M26" s="512"/>
      <c r="N26" s="16"/>
      <c r="O26" s="16"/>
      <c r="P26" s="1"/>
      <c r="Q26" s="16"/>
      <c r="R26" s="16"/>
      <c r="S26" s="16"/>
      <c r="T26" s="16"/>
      <c r="U26" s="16"/>
      <c r="V26" s="16"/>
      <c r="W26" s="16"/>
      <c r="X26" s="98"/>
    </row>
    <row r="27" spans="2:24" ht="15" customHeight="1">
      <c r="B27" s="496" t="s">
        <v>153</v>
      </c>
      <c r="C27" s="497"/>
      <c r="D27" s="497"/>
      <c r="E27" s="497"/>
      <c r="F27" s="497"/>
      <c r="G27" s="42"/>
      <c r="H27" s="42"/>
      <c r="I27" s="42"/>
      <c r="J27" s="192"/>
      <c r="K27" s="498">
        <f>IF(K19=0,0,ROUNDDOWN(K26/K19*100,0))</f>
        <v>0</v>
      </c>
      <c r="L27" s="499"/>
      <c r="M27" s="500"/>
      <c r="N27" s="33" t="s">
        <v>245</v>
      </c>
      <c r="O27" s="33"/>
      <c r="P27" s="104"/>
      <c r="Q27" s="33"/>
      <c r="R27" s="33"/>
      <c r="S27" s="33"/>
      <c r="T27" s="33"/>
      <c r="U27" s="33"/>
      <c r="V27" s="33"/>
      <c r="W27" s="33"/>
      <c r="X27" s="99"/>
    </row>
    <row r="28" spans="2:24">
      <c r="B28" s="1"/>
      <c r="C28" s="1"/>
      <c r="D28" s="1"/>
      <c r="E28" s="1"/>
      <c r="F28" s="1"/>
      <c r="G28" s="1"/>
      <c r="H28" s="1"/>
      <c r="I28" s="1"/>
      <c r="J28" s="1"/>
      <c r="K28" s="1"/>
      <c r="L28" s="1"/>
      <c r="M28" s="1"/>
      <c r="N28" s="1"/>
      <c r="O28" s="1"/>
      <c r="P28" s="1"/>
      <c r="Q28" s="1"/>
      <c r="R28" s="1"/>
      <c r="S28" s="1"/>
      <c r="T28" s="1"/>
      <c r="U28" s="1"/>
      <c r="V28" s="1"/>
      <c r="W28" s="1"/>
      <c r="X28" s="1"/>
    </row>
    <row r="29" spans="2:24">
      <c r="B29" s="501" t="s">
        <v>246</v>
      </c>
      <c r="C29" s="502"/>
      <c r="D29" s="502"/>
      <c r="E29" s="502"/>
      <c r="F29" s="502"/>
      <c r="G29" s="502"/>
      <c r="H29" s="502"/>
      <c r="I29" s="502"/>
      <c r="J29" s="502"/>
      <c r="K29" s="502"/>
      <c r="L29" s="502"/>
      <c r="M29" s="502"/>
      <c r="N29" s="502"/>
      <c r="O29" s="502"/>
      <c r="P29" s="502"/>
      <c r="Q29" s="502"/>
      <c r="R29" s="502"/>
      <c r="S29" s="502"/>
      <c r="T29" s="502"/>
      <c r="U29" s="502"/>
      <c r="V29" s="502"/>
      <c r="W29" s="502"/>
      <c r="X29" s="503"/>
    </row>
    <row r="30" spans="2:24" ht="58.95" customHeight="1">
      <c r="B30" s="504"/>
      <c r="C30" s="505"/>
      <c r="D30" s="505"/>
      <c r="E30" s="505"/>
      <c r="F30" s="505"/>
      <c r="G30" s="505"/>
      <c r="H30" s="505"/>
      <c r="I30" s="505"/>
      <c r="J30" s="505"/>
      <c r="K30" s="505"/>
      <c r="L30" s="505"/>
      <c r="M30" s="505"/>
      <c r="N30" s="505"/>
      <c r="O30" s="505"/>
      <c r="P30" s="505"/>
      <c r="Q30" s="505"/>
      <c r="R30" s="505"/>
      <c r="S30" s="505"/>
      <c r="T30" s="505"/>
      <c r="U30" s="505"/>
      <c r="V30" s="505"/>
      <c r="W30" s="505"/>
      <c r="X30" s="506"/>
    </row>
    <row r="32" spans="2:24" ht="15" customHeight="1"/>
    <row r="33" ht="15" customHeight="1"/>
    <row r="34" ht="15" customHeight="1"/>
    <row r="35" ht="15" customHeight="1"/>
    <row r="36" ht="15" customHeight="1"/>
    <row r="37" ht="15" customHeight="1"/>
    <row r="38" ht="15" customHeight="1"/>
    <row r="39" ht="15" customHeight="1"/>
    <row r="40" ht="15" customHeight="1"/>
    <row r="41" ht="15" customHeight="1"/>
  </sheetData>
  <sheetProtection formatRows="0"/>
  <dataConsolidate/>
  <mergeCells count="42">
    <mergeCell ref="B27:F27"/>
    <mergeCell ref="K27:M27"/>
    <mergeCell ref="B29:X29"/>
    <mergeCell ref="B30:X30"/>
    <mergeCell ref="B24:G24"/>
    <mergeCell ref="K24:M24"/>
    <mergeCell ref="K25:M25"/>
    <mergeCell ref="K26:M26"/>
    <mergeCell ref="B26:G26"/>
    <mergeCell ref="B25:H25"/>
    <mergeCell ref="B21:I21"/>
    <mergeCell ref="K21:M21"/>
    <mergeCell ref="B22:G22"/>
    <mergeCell ref="K22:M22"/>
    <mergeCell ref="B23:G23"/>
    <mergeCell ref="K23:M23"/>
    <mergeCell ref="B20:I20"/>
    <mergeCell ref="K20:M20"/>
    <mergeCell ref="O20:W20"/>
    <mergeCell ref="B12:D12"/>
    <mergeCell ref="E12:N12"/>
    <mergeCell ref="B13:D13"/>
    <mergeCell ref="E13:N13"/>
    <mergeCell ref="E14:H14"/>
    <mergeCell ref="E15:H15"/>
    <mergeCell ref="B17:W17"/>
    <mergeCell ref="B18:F18"/>
    <mergeCell ref="K18:M18"/>
    <mergeCell ref="B19:F19"/>
    <mergeCell ref="K19:M19"/>
    <mergeCell ref="U11:X11"/>
    <mergeCell ref="B2:X2"/>
    <mergeCell ref="B3:D3"/>
    <mergeCell ref="E3:N3"/>
    <mergeCell ref="B4:D4"/>
    <mergeCell ref="E4:N4"/>
    <mergeCell ref="E5:H5"/>
    <mergeCell ref="E6:H6"/>
    <mergeCell ref="E7:H7"/>
    <mergeCell ref="E8:H8"/>
    <mergeCell ref="E9:H9"/>
    <mergeCell ref="P11:T11"/>
  </mergeCells>
  <phoneticPr fontId="2"/>
  <conditionalFormatting sqref="E3 E5:E6 E7:H9 O7:Q9">
    <cfRule type="expression" dxfId="29" priority="4">
      <formula>#REF!&lt;&gt;#REF!</formula>
    </cfRule>
  </conditionalFormatting>
  <conditionalFormatting sqref="E4">
    <cfRule type="expression" dxfId="28" priority="2">
      <formula>$Q$2&lt;&gt;#REF!</formula>
    </cfRule>
  </conditionalFormatting>
  <conditionalFormatting sqref="E13">
    <cfRule type="expression" dxfId="27" priority="1">
      <formula>$Q$2&lt;&gt;#REF!</formula>
    </cfRule>
  </conditionalFormatting>
  <conditionalFormatting sqref="K18:K27">
    <cfRule type="expression" dxfId="26" priority="3">
      <formula>#REF!&lt;&gt;#REF!</formula>
    </cfRule>
  </conditionalFormatting>
  <conditionalFormatting sqref="U11:X11 E12 E14:E15">
    <cfRule type="expression" dxfId="25" priority="5">
      <formula>$P$11&lt;&gt;#REF!</formula>
    </cfRule>
  </conditionalFormatting>
  <dataValidations count="3">
    <dataValidation type="list" allowBlank="1" showInputMessage="1" showErrorMessage="1" sqref="K18:M18" xr:uid="{388AFBB7-B9EA-4ED4-9982-12EB3A4B8508}">
      <formula1>"　,誘導水準"</formula1>
    </dataValidation>
    <dataValidation type="list" allowBlank="1" showInputMessage="1" showErrorMessage="1" sqref="E12:N12" xr:uid="{BBB4F33B-E5A7-42A2-ADDF-0B8B4205DBCF}">
      <formula1>$AA$12:$AC$12</formula1>
    </dataValidation>
    <dataValidation type="list" allowBlank="1" showInputMessage="1" showErrorMessage="1" sqref="E3:N3" xr:uid="{5FEEDCDF-F387-47B7-AF31-7F5322C273C2}">
      <formula1>$AA$3:$AC$3</formula1>
    </dataValidation>
  </dataValidations>
  <printOptions horizontalCentered="1"/>
  <pageMargins left="0.31496062992125984" right="0.31496062992125984" top="0.59055118110236227" bottom="0.59055118110236227" header="0.31496062992125984" footer="0.19685039370078741"/>
  <pageSetup paperSize="9" scale="88" orientation="portrait" r:id="rId1"/>
  <headerFooter>
    <oddFooter>&amp;L都市開発諸制度チェックシート2025年度版</oddFooter>
  </headerFooter>
  <colBreaks count="1" manualBreakCount="1">
    <brk id="2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CI80"/>
  <sheetViews>
    <sheetView showGridLines="0" view="pageBreakPreview" zoomScaleNormal="70" zoomScaleSheetLayoutView="100" workbookViewId="0">
      <selection activeCell="M10" sqref="M10"/>
    </sheetView>
  </sheetViews>
  <sheetFormatPr defaultColWidth="8.59765625" defaultRowHeight="18"/>
  <cols>
    <col min="1" max="1" width="0.59765625" style="1" customWidth="1"/>
    <col min="2" max="2" width="12" style="8" customWidth="1"/>
    <col min="3" max="4" width="11.09765625" style="8" customWidth="1"/>
    <col min="5" max="24" width="3.19921875" style="9" customWidth="1"/>
    <col min="25" max="25" width="0.59765625" style="9" customWidth="1"/>
    <col min="26" max="26" width="0.59765625" style="1" customWidth="1"/>
    <col min="27" max="27" width="1.09765625" style="5" hidden="1" customWidth="1"/>
    <col min="28" max="28" width="11" style="1" hidden="1" customWidth="1"/>
    <col min="29" max="29" width="2.09765625" style="17" hidden="1" customWidth="1"/>
    <col min="30" max="30" width="3" style="1" hidden="1" customWidth="1"/>
    <col min="31" max="31" width="6.59765625" style="1" hidden="1" customWidth="1"/>
    <col min="32" max="32" width="6" style="1" hidden="1" customWidth="1"/>
    <col min="33" max="33" width="3.59765625" style="1" hidden="1" customWidth="1"/>
    <col min="34" max="35" width="3" style="1" hidden="1" customWidth="1"/>
    <col min="36" max="36" width="10.5" style="1" hidden="1" customWidth="1"/>
    <col min="37" max="37" width="2.09765625" style="17" hidden="1" customWidth="1"/>
    <col min="38" max="38" width="3" style="1" hidden="1" customWidth="1"/>
    <col min="39" max="39" width="4.59765625" style="1" hidden="1" customWidth="1"/>
    <col min="40" max="40" width="7.19921875" style="1" hidden="1" customWidth="1"/>
    <col min="41" max="41" width="11.59765625" style="1" hidden="1" customWidth="1"/>
    <col min="42" max="42" width="2.59765625" style="17" hidden="1" customWidth="1"/>
    <col min="43" max="43" width="3.59765625" style="1" hidden="1" customWidth="1"/>
    <col min="44" max="44" width="9" style="1" hidden="1" customWidth="1"/>
    <col min="45" max="45" width="12.69921875" style="1" hidden="1" customWidth="1"/>
    <col min="46" max="46" width="20.5" style="149" hidden="1" customWidth="1"/>
    <col min="47" max="47" width="7.19921875" style="17" hidden="1" customWidth="1"/>
    <col min="48" max="48" width="10.59765625" style="150" hidden="1" customWidth="1"/>
    <col min="49" max="49" width="6.09765625" style="1" hidden="1" customWidth="1"/>
    <col min="50" max="50" width="8.09765625" style="1" hidden="1" customWidth="1"/>
    <col min="51" max="51" width="2.09765625" style="1" hidden="1" customWidth="1"/>
    <col min="52" max="52" width="10.59765625" style="1" hidden="1" customWidth="1"/>
    <col min="53" max="53" width="6.5" style="1" hidden="1" customWidth="1"/>
    <col min="54" max="54" width="6.19921875" style="1" hidden="1" customWidth="1"/>
    <col min="55" max="55" width="3.59765625" style="1" hidden="1" customWidth="1"/>
    <col min="56" max="56" width="3" style="1" hidden="1" customWidth="1"/>
    <col min="57" max="59" width="8.59765625" style="1" hidden="1" customWidth="1"/>
    <col min="60" max="60" width="13.69921875" style="1" hidden="1" customWidth="1"/>
    <col min="61" max="61" width="8.59765625" style="1" hidden="1" customWidth="1"/>
    <col min="62" max="62" width="0.59765625" style="1" hidden="1" customWidth="1"/>
    <col min="63" max="63" width="1.09765625" style="5" hidden="1" customWidth="1"/>
    <col min="64" max="64" width="3.69921875" style="1" hidden="1" customWidth="1"/>
    <col min="65" max="65" width="9" style="1" hidden="1" customWidth="1"/>
    <col min="66" max="66" width="10.5" style="1" hidden="1" customWidth="1"/>
    <col min="67" max="67" width="6" style="1" hidden="1" customWidth="1"/>
    <col min="68" max="68" width="3.59765625" style="1" hidden="1" customWidth="1"/>
    <col min="69" max="69" width="6" style="1" hidden="1" customWidth="1"/>
    <col min="70" max="86" width="3.59765625" style="1" hidden="1" customWidth="1"/>
    <col min="87" max="87" width="8.59765625" style="1" hidden="1" customWidth="1"/>
    <col min="88" max="16384" width="8.59765625" style="1"/>
  </cols>
  <sheetData>
    <row r="1" spans="1:87" ht="27.6" customHeight="1" thickBot="1">
      <c r="A1" s="66" t="s">
        <v>256</v>
      </c>
      <c r="B1" s="11"/>
      <c r="C1" s="11"/>
      <c r="D1" s="11"/>
      <c r="E1" s="1"/>
      <c r="F1" s="1"/>
      <c r="G1" s="1"/>
      <c r="H1" s="1"/>
      <c r="I1" s="1"/>
      <c r="J1" s="1"/>
      <c r="K1" s="1"/>
      <c r="L1" s="1"/>
      <c r="M1" s="1"/>
      <c r="N1" s="1"/>
      <c r="O1" s="1"/>
      <c r="P1" s="11"/>
      <c r="Q1" s="1"/>
      <c r="R1" s="1"/>
      <c r="S1" s="1"/>
      <c r="T1" s="21"/>
      <c r="U1" s="21"/>
      <c r="V1" s="21"/>
      <c r="W1" s="21"/>
      <c r="X1" s="21"/>
      <c r="Y1" s="4"/>
      <c r="AB1" s="141" t="s">
        <v>28</v>
      </c>
      <c r="AD1" s="142"/>
      <c r="AE1" s="142"/>
      <c r="AF1" s="142"/>
      <c r="AG1" s="142"/>
      <c r="AH1" s="142"/>
      <c r="AI1" s="142"/>
      <c r="AJ1" s="142"/>
      <c r="AK1" s="143"/>
      <c r="AL1" s="142"/>
      <c r="AM1" s="142"/>
      <c r="AN1" s="142"/>
      <c r="AO1" s="142"/>
      <c r="AP1" s="143"/>
      <c r="AQ1" s="142" t="s">
        <v>29</v>
      </c>
      <c r="AR1" s="142"/>
      <c r="AS1" s="144"/>
      <c r="AT1" s="143"/>
      <c r="AU1" s="142"/>
      <c r="AV1" s="142"/>
      <c r="AW1" s="142"/>
      <c r="AX1" s="142"/>
      <c r="AY1" s="142"/>
      <c r="AZ1" s="142"/>
      <c r="BA1" s="142"/>
      <c r="BB1" s="142"/>
      <c r="BC1" s="142"/>
      <c r="BD1" s="142"/>
      <c r="BE1" s="142"/>
      <c r="BF1" s="142"/>
      <c r="BG1" s="142"/>
      <c r="BH1" s="145" t="s">
        <v>30</v>
      </c>
      <c r="CI1" s="1">
        <v>1</v>
      </c>
    </row>
    <row r="2" spans="1:87" ht="15.75" customHeight="1" thickBot="1">
      <c r="B2" s="559" t="s">
        <v>83</v>
      </c>
      <c r="C2" s="560"/>
      <c r="D2" s="560"/>
      <c r="E2" s="561"/>
      <c r="F2" s="561"/>
      <c r="G2" s="561"/>
      <c r="H2" s="561"/>
      <c r="I2" s="561"/>
      <c r="J2" s="561"/>
      <c r="K2" s="561"/>
      <c r="L2" s="561"/>
      <c r="M2" s="561"/>
      <c r="N2" s="561"/>
      <c r="O2" s="560"/>
      <c r="P2" s="560"/>
      <c r="Q2" s="560"/>
      <c r="R2" s="560"/>
      <c r="S2" s="560"/>
      <c r="T2" s="560"/>
      <c r="U2" s="560"/>
      <c r="V2" s="560"/>
      <c r="W2" s="560"/>
      <c r="X2" s="562"/>
      <c r="Y2" s="105"/>
      <c r="AB2" s="146"/>
      <c r="AC2" s="147"/>
      <c r="AO2" s="148"/>
      <c r="AP2" s="17">
        <f>IF($S$2=AO2,0,0)</f>
        <v>0</v>
      </c>
      <c r="AQ2" s="1">
        <v>0</v>
      </c>
      <c r="AS2" s="1" t="s">
        <v>31</v>
      </c>
      <c r="BL2" s="15"/>
      <c r="BM2" s="13"/>
      <c r="BN2" s="13"/>
      <c r="BO2" s="13"/>
      <c r="BP2" s="13"/>
      <c r="BQ2" s="13"/>
      <c r="BR2" s="10"/>
      <c r="BS2" s="10"/>
      <c r="BT2" s="10"/>
      <c r="BU2" s="12"/>
      <c r="BV2" s="12"/>
      <c r="BW2" s="12"/>
      <c r="BX2" s="12"/>
      <c r="BY2" s="12"/>
      <c r="BZ2" s="12"/>
      <c r="CA2" s="12"/>
      <c r="CB2" s="12"/>
      <c r="CC2" s="12"/>
      <c r="CD2" s="12"/>
      <c r="CE2" s="12"/>
      <c r="CF2" s="12"/>
      <c r="CI2" s="1">
        <v>1</v>
      </c>
    </row>
    <row r="3" spans="1:87" ht="13.95" customHeight="1" thickBot="1">
      <c r="A3" s="48"/>
      <c r="B3" s="30" t="s">
        <v>22</v>
      </c>
      <c r="C3" s="26"/>
      <c r="D3" s="31"/>
      <c r="E3" s="452"/>
      <c r="F3" s="453"/>
      <c r="G3" s="453"/>
      <c r="H3" s="453"/>
      <c r="I3" s="453"/>
      <c r="J3" s="453"/>
      <c r="K3" s="453"/>
      <c r="L3" s="453"/>
      <c r="M3" s="453"/>
      <c r="N3" s="453"/>
      <c r="O3" s="454"/>
      <c r="P3" s="56"/>
      <c r="Q3" s="56"/>
      <c r="R3" s="56"/>
      <c r="S3" s="56"/>
      <c r="T3" s="56"/>
      <c r="U3" s="56"/>
      <c r="V3" s="56"/>
      <c r="W3" s="56"/>
      <c r="X3" s="56"/>
      <c r="Y3" s="106"/>
      <c r="AG3" s="17"/>
      <c r="AH3" s="1" t="s">
        <v>29</v>
      </c>
      <c r="AO3" s="151" t="s">
        <v>32</v>
      </c>
      <c r="AP3" s="17">
        <f>IF($S$2=AO3,1,0)</f>
        <v>0</v>
      </c>
      <c r="AQ3" s="1">
        <v>1</v>
      </c>
      <c r="AR3" s="17"/>
      <c r="AS3" s="1" t="s">
        <v>33</v>
      </c>
      <c r="BB3" s="12"/>
      <c r="BK3" s="1"/>
      <c r="BM3" s="13" t="s">
        <v>15</v>
      </c>
      <c r="BN3" s="14" t="s">
        <v>16</v>
      </c>
      <c r="BO3" s="13"/>
      <c r="BP3" s="13"/>
      <c r="BQ3" s="13"/>
    </row>
    <row r="4" spans="1:87" ht="13.95" customHeight="1" thickBot="1">
      <c r="B4" s="37" t="s">
        <v>75</v>
      </c>
      <c r="C4" s="21"/>
      <c r="D4" s="38"/>
      <c r="E4" s="554"/>
      <c r="F4" s="555"/>
      <c r="G4" s="555"/>
      <c r="H4" s="555"/>
      <c r="I4" s="555"/>
      <c r="J4" s="555"/>
      <c r="K4" s="555"/>
      <c r="L4" s="555"/>
      <c r="M4" s="555"/>
      <c r="N4" s="555"/>
      <c r="O4" s="556"/>
      <c r="P4" s="61"/>
      <c r="Q4" s="59"/>
      <c r="R4" s="59"/>
      <c r="S4" s="59"/>
      <c r="T4" s="59"/>
      <c r="U4" s="59"/>
      <c r="V4" s="59"/>
      <c r="W4" s="59"/>
      <c r="X4" s="59"/>
      <c r="Y4" s="106"/>
      <c r="AD4" s="1" t="s">
        <v>29</v>
      </c>
      <c r="AF4" s="152"/>
      <c r="AG4" s="17">
        <v>0</v>
      </c>
      <c r="AH4" s="1">
        <v>0</v>
      </c>
      <c r="AL4" s="1" t="s">
        <v>29</v>
      </c>
      <c r="AO4" s="153" t="s">
        <v>34</v>
      </c>
      <c r="AP4" s="17">
        <f>IF($S$2=AO4,2,0)</f>
        <v>0</v>
      </c>
      <c r="AQ4" s="1">
        <v>2</v>
      </c>
      <c r="BB4" s="12"/>
      <c r="BM4" s="13" t="s">
        <v>18</v>
      </c>
      <c r="BN4" s="14" t="s">
        <v>19</v>
      </c>
      <c r="BO4" s="13" t="s">
        <v>0</v>
      </c>
      <c r="BP4" s="13"/>
      <c r="BQ4" s="13"/>
      <c r="BR4" s="10"/>
      <c r="BS4" s="10"/>
      <c r="BT4" s="10"/>
      <c r="BU4" s="12"/>
      <c r="BV4" s="12"/>
      <c r="BW4" s="12"/>
      <c r="BX4" s="12"/>
      <c r="BY4" s="12"/>
      <c r="BZ4" s="12"/>
      <c r="CA4" s="12"/>
      <c r="CB4" s="12"/>
      <c r="CC4" s="12"/>
      <c r="CD4" s="12"/>
      <c r="CE4" s="12"/>
      <c r="CF4" s="12"/>
      <c r="CI4" s="1">
        <v>1</v>
      </c>
    </row>
    <row r="5" spans="1:87" ht="29.4" customHeight="1" thickBot="1">
      <c r="A5" s="1" t="s">
        <v>27</v>
      </c>
      <c r="B5" s="550" t="s">
        <v>176</v>
      </c>
      <c r="C5" s="551"/>
      <c r="D5" s="551"/>
      <c r="E5" s="563" t="s">
        <v>190</v>
      </c>
      <c r="F5" s="563"/>
      <c r="G5" s="563"/>
      <c r="H5" s="563"/>
      <c r="I5" s="564"/>
      <c r="J5" s="564"/>
      <c r="K5" s="564"/>
      <c r="L5" s="564"/>
      <c r="M5" s="564"/>
      <c r="N5" s="564"/>
      <c r="O5" s="564"/>
      <c r="P5" s="56"/>
      <c r="Q5" s="56"/>
      <c r="R5" s="56"/>
      <c r="S5" s="56"/>
      <c r="T5" s="56"/>
      <c r="U5" s="56"/>
      <c r="V5" s="56"/>
      <c r="W5" s="56"/>
      <c r="X5" s="56"/>
      <c r="Y5" s="106"/>
      <c r="AB5" s="148" t="s">
        <v>35</v>
      </c>
      <c r="AC5" s="17" t="e">
        <f>IF(#REF!=AB5,1,0)</f>
        <v>#REF!</v>
      </c>
      <c r="AD5" s="1">
        <v>1</v>
      </c>
      <c r="AF5" s="154" t="s">
        <v>36</v>
      </c>
      <c r="AG5" s="17">
        <f>IF(V5=AF5,1,0)</f>
        <v>0</v>
      </c>
      <c r="AH5" s="1">
        <v>1</v>
      </c>
      <c r="AJ5" s="148"/>
      <c r="AK5" s="17">
        <v>0</v>
      </c>
      <c r="AL5" s="1">
        <v>0</v>
      </c>
      <c r="AO5" s="153" t="s">
        <v>37</v>
      </c>
      <c r="AP5" s="17">
        <f>IF($S$2=AO5,3,0)</f>
        <v>0</v>
      </c>
      <c r="AQ5" s="1">
        <v>3</v>
      </c>
      <c r="AR5" s="149"/>
      <c r="BA5" s="1">
        <f>C5</f>
        <v>0</v>
      </c>
      <c r="BM5" s="13" t="s">
        <v>21</v>
      </c>
      <c r="BN5" s="14"/>
      <c r="BO5" s="13"/>
      <c r="BP5" s="13"/>
      <c r="BQ5" s="13"/>
      <c r="BR5" s="10"/>
      <c r="BS5" s="10"/>
      <c r="BT5" s="10"/>
      <c r="BU5" s="12"/>
      <c r="BV5" s="12"/>
      <c r="BW5" s="12"/>
      <c r="BX5" s="12"/>
      <c r="BY5" s="12"/>
      <c r="BZ5" s="12"/>
      <c r="CA5" s="12"/>
      <c r="CB5" s="12"/>
      <c r="CC5" s="12"/>
      <c r="CD5" s="12"/>
      <c r="CE5" s="12"/>
      <c r="CF5" s="12"/>
    </row>
    <row r="6" spans="1:87" ht="13.95" customHeight="1" thickBot="1">
      <c r="B6" s="20" t="s">
        <v>76</v>
      </c>
      <c r="C6" s="29"/>
      <c r="D6" s="29"/>
      <c r="E6" s="535"/>
      <c r="F6" s="536"/>
      <c r="G6" s="536"/>
      <c r="H6" s="557"/>
      <c r="I6" s="558"/>
      <c r="J6" s="387"/>
      <c r="K6" s="226"/>
      <c r="L6" s="226"/>
      <c r="M6" s="226"/>
      <c r="N6" s="226"/>
      <c r="O6" s="227"/>
      <c r="P6" s="227"/>
      <c r="Q6" s="227"/>
      <c r="R6" s="565"/>
      <c r="S6" s="565"/>
      <c r="T6" s="228"/>
      <c r="U6" s="229"/>
      <c r="V6" s="229"/>
      <c r="W6" s="229"/>
      <c r="X6" s="230"/>
      <c r="Y6" s="32"/>
      <c r="AB6" s="155" t="s">
        <v>38</v>
      </c>
      <c r="AC6" s="17" t="e">
        <f>IF(#REF!=AB6,2,0)</f>
        <v>#REF!</v>
      </c>
      <c r="AD6" s="1">
        <v>2</v>
      </c>
      <c r="AF6" s="154" t="s">
        <v>39</v>
      </c>
      <c r="AG6" s="17">
        <f>IF(V5=AF6,2,0)</f>
        <v>0</v>
      </c>
      <c r="AH6" s="1">
        <v>2</v>
      </c>
      <c r="AJ6" s="153" t="s">
        <v>18</v>
      </c>
      <c r="AK6" s="17">
        <f>IF($E$6=AJ6,1,0)</f>
        <v>0</v>
      </c>
      <c r="AL6" s="1">
        <v>1</v>
      </c>
      <c r="AO6" s="153" t="s">
        <v>40</v>
      </c>
      <c r="AP6" s="17">
        <f>IF($S$2=AO6,4,0)</f>
        <v>0</v>
      </c>
      <c r="AQ6" s="1">
        <v>4</v>
      </c>
      <c r="AT6" s="156" t="s">
        <v>41</v>
      </c>
      <c r="AU6" s="157">
        <f>F7</f>
        <v>0</v>
      </c>
      <c r="AV6" s="158" t="s">
        <v>42</v>
      </c>
      <c r="BA6" s="1" t="s">
        <v>43</v>
      </c>
      <c r="BM6" s="13" t="s">
        <v>17</v>
      </c>
      <c r="BN6" s="14"/>
      <c r="BO6" s="13"/>
      <c r="BP6" s="13"/>
      <c r="BQ6" s="13"/>
      <c r="BR6" s="10"/>
      <c r="BS6" s="10"/>
      <c r="BT6" s="10"/>
      <c r="BU6" s="12"/>
      <c r="BV6" s="12"/>
      <c r="BW6" s="12"/>
      <c r="BX6" s="12"/>
      <c r="BY6" s="12"/>
      <c r="BZ6" s="12"/>
      <c r="CA6" s="12"/>
      <c r="CB6" s="12"/>
      <c r="CC6" s="12"/>
      <c r="CD6" s="12"/>
      <c r="CE6" s="12"/>
      <c r="CF6" s="12"/>
    </row>
    <row r="7" spans="1:87" ht="13.95" customHeight="1" thickBot="1">
      <c r="A7" s="48"/>
      <c r="B7" s="20" t="s">
        <v>77</v>
      </c>
      <c r="C7" s="29"/>
      <c r="D7" s="29"/>
      <c r="E7" s="542"/>
      <c r="F7" s="543"/>
      <c r="G7" s="543"/>
      <c r="H7" s="544"/>
      <c r="I7" s="547"/>
      <c r="J7" s="419"/>
      <c r="K7" s="51"/>
      <c r="L7" s="51"/>
      <c r="M7" s="51"/>
      <c r="N7" s="51"/>
      <c r="O7" s="52"/>
      <c r="P7" s="52"/>
      <c r="Q7" s="52"/>
      <c r="R7" s="548"/>
      <c r="S7" s="548"/>
      <c r="T7" s="53"/>
      <c r="U7" s="16"/>
      <c r="V7" s="16"/>
      <c r="W7" s="16"/>
      <c r="X7" s="40"/>
      <c r="Y7" s="32"/>
      <c r="AB7" s="159" t="s">
        <v>44</v>
      </c>
      <c r="AC7" s="17" t="e">
        <f>IF(#REF!=AB7,4,0)</f>
        <v>#REF!</v>
      </c>
      <c r="AD7" s="1">
        <v>4</v>
      </c>
      <c r="AF7" s="160" t="s">
        <v>45</v>
      </c>
      <c r="AG7" s="17">
        <f>IF(V5=AF7,3,0)</f>
        <v>0</v>
      </c>
      <c r="AH7" s="1">
        <v>3</v>
      </c>
      <c r="AJ7" s="161" t="s">
        <v>19</v>
      </c>
      <c r="AK7" s="17">
        <f>IF($E$6=AJ7,2,0)</f>
        <v>0</v>
      </c>
      <c r="AL7" s="1">
        <v>2</v>
      </c>
      <c r="AO7" s="153" t="s">
        <v>46</v>
      </c>
      <c r="AP7" s="17">
        <f>IF($S$2=AO7,5,0)</f>
        <v>0</v>
      </c>
      <c r="AQ7" s="1">
        <v>5</v>
      </c>
      <c r="AS7" s="149"/>
      <c r="BA7" s="162" t="s">
        <v>36</v>
      </c>
      <c r="BB7" s="163" t="e">
        <f>IF(SUM(#REF!)=0,1,0)</f>
        <v>#REF!</v>
      </c>
      <c r="BM7" s="13" t="s">
        <v>17</v>
      </c>
      <c r="BN7" s="14"/>
      <c r="BO7" s="13"/>
      <c r="BP7" s="13"/>
      <c r="BQ7" s="13"/>
      <c r="BR7" s="10"/>
      <c r="BS7" s="10"/>
      <c r="BT7" s="10"/>
      <c r="BU7" s="12"/>
      <c r="BV7" s="12"/>
      <c r="BW7" s="12"/>
      <c r="BX7" s="12"/>
      <c r="BY7" s="12"/>
      <c r="BZ7" s="12"/>
      <c r="CA7" s="12"/>
      <c r="CB7" s="12"/>
      <c r="CC7" s="12"/>
      <c r="CD7" s="12"/>
      <c r="CE7" s="12"/>
      <c r="CF7" s="12"/>
      <c r="CI7" s="1">
        <v>1</v>
      </c>
    </row>
    <row r="8" spans="1:87" ht="13.95" customHeight="1" thickBot="1">
      <c r="B8" s="20" t="s">
        <v>247</v>
      </c>
      <c r="C8" s="29"/>
      <c r="D8" s="29"/>
      <c r="E8" s="459"/>
      <c r="F8" s="460"/>
      <c r="G8" s="460"/>
      <c r="H8" s="461"/>
      <c r="I8" s="231"/>
      <c r="J8" s="43"/>
      <c r="K8" s="51"/>
      <c r="L8" s="51"/>
      <c r="M8" s="51"/>
      <c r="N8" s="51"/>
      <c r="O8" s="52"/>
      <c r="P8" s="52"/>
      <c r="Q8" s="52"/>
      <c r="R8" s="63"/>
      <c r="S8" s="63"/>
      <c r="T8" s="53"/>
      <c r="U8" s="16"/>
      <c r="V8" s="16"/>
      <c r="W8" s="16"/>
      <c r="X8" s="40"/>
      <c r="Y8" s="32"/>
      <c r="AO8" s="153" t="s">
        <v>48</v>
      </c>
      <c r="AP8" s="17">
        <f>IF($S$2=AO8,8,0)</f>
        <v>0</v>
      </c>
      <c r="AQ8" s="1">
        <v>8</v>
      </c>
      <c r="AS8" s="149"/>
      <c r="BA8" s="164" t="s">
        <v>49</v>
      </c>
      <c r="BB8" s="164">
        <f>V5</f>
        <v>0</v>
      </c>
      <c r="BM8" s="13" t="s">
        <v>17</v>
      </c>
      <c r="BN8" s="14"/>
      <c r="BO8" s="13"/>
      <c r="BP8" s="13"/>
      <c r="BQ8" s="13"/>
      <c r="BR8" s="10"/>
      <c r="BS8" s="10"/>
      <c r="BT8" s="10"/>
      <c r="BU8" s="12"/>
      <c r="BV8" s="12"/>
      <c r="BW8" s="12"/>
      <c r="BX8" s="12"/>
      <c r="BY8" s="12"/>
      <c r="BZ8" s="12"/>
      <c r="CA8" s="12"/>
      <c r="CB8" s="12"/>
      <c r="CC8" s="12"/>
      <c r="CD8" s="12"/>
      <c r="CE8" s="12"/>
      <c r="CF8" s="12"/>
    </row>
    <row r="9" spans="1:87" ht="13.95" customHeight="1" thickBot="1">
      <c r="B9" s="30" t="s">
        <v>248</v>
      </c>
      <c r="C9" s="26"/>
      <c r="D9" s="26"/>
      <c r="E9" s="459"/>
      <c r="F9" s="460"/>
      <c r="G9" s="460"/>
      <c r="H9" s="461"/>
      <c r="I9" s="231"/>
      <c r="J9" s="43"/>
      <c r="K9" s="51"/>
      <c r="L9" s="51"/>
      <c r="M9" s="51"/>
      <c r="N9" s="51"/>
      <c r="O9" s="52"/>
      <c r="P9" s="52"/>
      <c r="Q9" s="52"/>
      <c r="R9" s="63"/>
      <c r="S9" s="63"/>
      <c r="T9" s="53"/>
      <c r="U9" s="16"/>
      <c r="V9" s="16"/>
      <c r="W9" s="16"/>
      <c r="X9" s="40"/>
      <c r="Y9" s="32"/>
      <c r="BM9" s="13" t="s">
        <v>17</v>
      </c>
      <c r="BN9" s="14"/>
      <c r="BO9" s="13"/>
      <c r="BP9" s="13"/>
      <c r="BQ9" s="13"/>
      <c r="BR9" s="10"/>
      <c r="BS9" s="10"/>
      <c r="BT9" s="10"/>
      <c r="BU9" s="12"/>
      <c r="BV9" s="12"/>
      <c r="BW9" s="12"/>
      <c r="BX9" s="12"/>
      <c r="BY9" s="12"/>
      <c r="BZ9" s="12"/>
      <c r="CA9" s="12"/>
      <c r="CB9" s="12"/>
      <c r="CC9" s="12"/>
      <c r="CD9" s="12"/>
      <c r="CE9" s="12"/>
      <c r="CF9" s="12"/>
    </row>
    <row r="10" spans="1:87" ht="13.95" customHeight="1" thickBot="1">
      <c r="B10" s="20" t="s">
        <v>249</v>
      </c>
      <c r="C10" s="29"/>
      <c r="D10" s="29"/>
      <c r="E10" s="459"/>
      <c r="F10" s="460"/>
      <c r="G10" s="460"/>
      <c r="H10" s="461"/>
      <c r="I10" s="231"/>
      <c r="J10" s="43"/>
      <c r="K10" s="51"/>
      <c r="L10" s="51"/>
      <c r="M10" s="51"/>
      <c r="N10" s="51"/>
      <c r="O10" s="52"/>
      <c r="P10" s="52"/>
      <c r="Q10" s="52"/>
      <c r="R10" s="63"/>
      <c r="S10" s="63"/>
      <c r="T10" s="51"/>
      <c r="U10" s="16"/>
      <c r="V10" s="16"/>
      <c r="W10" s="16"/>
      <c r="X10" s="40"/>
      <c r="Y10" s="32"/>
      <c r="AF10" s="152"/>
      <c r="AG10" s="17">
        <v>0</v>
      </c>
      <c r="AH10" s="1">
        <v>0</v>
      </c>
      <c r="BM10" s="13" t="s">
        <v>17</v>
      </c>
      <c r="BN10" s="14"/>
      <c r="BO10" s="13"/>
      <c r="BP10" s="13"/>
      <c r="BQ10" s="13"/>
      <c r="BR10" s="10"/>
      <c r="BS10" s="10"/>
      <c r="BT10" s="10"/>
      <c r="BU10" s="12"/>
      <c r="BV10" s="12"/>
      <c r="BW10" s="12"/>
      <c r="BX10" s="12"/>
      <c r="BY10" s="12"/>
      <c r="BZ10" s="12"/>
      <c r="CA10" s="12"/>
      <c r="CB10" s="12"/>
      <c r="CC10" s="12"/>
      <c r="CD10" s="12"/>
      <c r="CE10" s="12"/>
      <c r="CF10" s="12"/>
    </row>
    <row r="11" spans="1:87" ht="13.95" customHeight="1" thickBot="1">
      <c r="B11" s="30" t="s">
        <v>191</v>
      </c>
      <c r="C11" s="26"/>
      <c r="D11" s="31"/>
      <c r="E11" s="459"/>
      <c r="F11" s="460"/>
      <c r="G11" s="460"/>
      <c r="H11" s="461"/>
      <c r="I11" s="232"/>
      <c r="J11" s="76"/>
      <c r="K11" s="54"/>
      <c r="L11" s="54"/>
      <c r="M11" s="54"/>
      <c r="N11" s="54"/>
      <c r="O11" s="55"/>
      <c r="P11" s="55"/>
      <c r="Q11" s="55"/>
      <c r="R11" s="56"/>
      <c r="S11" s="56"/>
      <c r="T11" s="57"/>
      <c r="U11" s="33"/>
      <c r="V11" s="33"/>
      <c r="W11" s="33"/>
      <c r="X11" s="39"/>
      <c r="Y11" s="32"/>
      <c r="AB11" s="148" t="s">
        <v>35</v>
      </c>
      <c r="AC11" s="17">
        <f>IF(Q11=AB11,1,0)</f>
        <v>0</v>
      </c>
      <c r="AD11" s="1">
        <v>1</v>
      </c>
      <c r="AF11" s="154" t="s">
        <v>36</v>
      </c>
      <c r="AG11" s="17">
        <f>IF(V11=AF11,1,0)</f>
        <v>0</v>
      </c>
      <c r="AH11" s="1">
        <v>1</v>
      </c>
      <c r="BA11" s="1">
        <f>C11</f>
        <v>0</v>
      </c>
      <c r="BM11" s="13" t="s">
        <v>17</v>
      </c>
      <c r="BN11" s="14"/>
      <c r="BO11" s="13"/>
      <c r="BP11" s="13"/>
      <c r="BQ11" s="13"/>
      <c r="BR11" s="10"/>
      <c r="BS11" s="10"/>
      <c r="BT11" s="10"/>
      <c r="BU11" s="12"/>
      <c r="BV11" s="12"/>
      <c r="BW11" s="12"/>
      <c r="BX11" s="12"/>
      <c r="BY11" s="12"/>
      <c r="BZ11" s="12"/>
      <c r="CA11" s="12"/>
      <c r="CB11" s="12"/>
      <c r="CC11" s="12"/>
      <c r="CD11" s="12"/>
      <c r="CE11" s="12"/>
      <c r="CF11" s="12"/>
    </row>
    <row r="12" spans="1:87" ht="16.95" customHeight="1">
      <c r="B12" s="4"/>
      <c r="C12" s="4"/>
      <c r="D12" s="4"/>
      <c r="E12" s="4"/>
      <c r="F12" s="4"/>
      <c r="G12" s="4"/>
      <c r="H12" s="4"/>
      <c r="I12" s="4"/>
      <c r="J12" s="4"/>
      <c r="K12" s="4"/>
      <c r="L12" s="4"/>
      <c r="M12" s="4"/>
      <c r="N12" s="4"/>
      <c r="O12" s="4"/>
      <c r="P12" s="4"/>
      <c r="Q12" s="4"/>
      <c r="R12" s="4"/>
      <c r="S12" s="4"/>
      <c r="T12" s="4"/>
      <c r="U12" s="4"/>
      <c r="V12" s="4"/>
      <c r="W12" s="4"/>
      <c r="X12" s="26"/>
      <c r="Y12" s="4"/>
      <c r="AT12" s="165">
        <f>C12</f>
        <v>0</v>
      </c>
      <c r="AU12" s="166" t="str">
        <f>IF(F12="〇",1,"")</f>
        <v/>
      </c>
      <c r="AV12" s="167" t="s">
        <v>50</v>
      </c>
      <c r="BA12" s="168" t="s">
        <v>45</v>
      </c>
      <c r="BB12" s="169">
        <f>IF(F16="",IF(AND(AU14&gt;=1,AU15&gt;=15),1,0),IF(#REF!=4,1,0))</f>
        <v>0</v>
      </c>
      <c r="BM12" s="13"/>
      <c r="BN12" s="13"/>
      <c r="BO12" s="13"/>
      <c r="BP12" s="13"/>
      <c r="BQ12" s="13"/>
    </row>
    <row r="13" spans="1:87" ht="15.75" customHeight="1" thickBot="1">
      <c r="B13" s="134" t="s">
        <v>84</v>
      </c>
      <c r="C13" s="135"/>
      <c r="D13" s="135"/>
      <c r="E13" s="136"/>
      <c r="F13" s="136"/>
      <c r="G13" s="136"/>
      <c r="H13" s="136"/>
      <c r="I13" s="136"/>
      <c r="J13" s="136"/>
      <c r="K13" s="136"/>
      <c r="L13" s="136"/>
      <c r="M13" s="136"/>
      <c r="N13" s="136"/>
      <c r="O13" s="136"/>
      <c r="P13" s="135"/>
      <c r="Q13" s="549"/>
      <c r="R13" s="549"/>
      <c r="S13" s="549"/>
      <c r="T13" s="549"/>
      <c r="U13" s="549"/>
      <c r="V13" s="135"/>
      <c r="W13" s="135"/>
      <c r="X13" s="135"/>
      <c r="Y13" s="105"/>
      <c r="AT13" s="165">
        <f>C13</f>
        <v>0</v>
      </c>
      <c r="AU13" s="166" t="str">
        <f>IF(F13="〇",1,"")</f>
        <v/>
      </c>
      <c r="AV13" s="167" t="s">
        <v>50</v>
      </c>
      <c r="BL13" s="15"/>
      <c r="BM13" s="13"/>
      <c r="BN13" s="13"/>
      <c r="BO13" s="13"/>
      <c r="BP13" s="13"/>
      <c r="BQ13" s="13"/>
      <c r="BR13" s="10"/>
      <c r="BS13" s="10"/>
      <c r="BT13" s="10"/>
      <c r="BU13" s="12"/>
      <c r="BV13" s="12"/>
      <c r="BW13" s="12"/>
      <c r="BX13" s="12"/>
      <c r="BY13" s="12"/>
      <c r="BZ13" s="12"/>
      <c r="CA13" s="12"/>
      <c r="CB13" s="12"/>
      <c r="CC13" s="12"/>
      <c r="CD13" s="12"/>
      <c r="CE13" s="12"/>
      <c r="CF13" s="12"/>
      <c r="CI13" s="1">
        <v>1</v>
      </c>
    </row>
    <row r="14" spans="1:87" ht="13.95" customHeight="1" thickBot="1">
      <c r="A14" s="48"/>
      <c r="B14" s="449" t="s">
        <v>22</v>
      </c>
      <c r="C14" s="450"/>
      <c r="D14" s="451"/>
      <c r="E14" s="452"/>
      <c r="F14" s="453"/>
      <c r="G14" s="453"/>
      <c r="H14" s="453"/>
      <c r="I14" s="453"/>
      <c r="J14" s="453"/>
      <c r="K14" s="453"/>
      <c r="L14" s="453"/>
      <c r="M14" s="453"/>
      <c r="N14" s="453"/>
      <c r="O14" s="454"/>
      <c r="P14" s="56"/>
      <c r="Q14" s="56"/>
      <c r="R14" s="56"/>
      <c r="S14" s="56"/>
      <c r="T14" s="56"/>
      <c r="U14" s="56"/>
      <c r="V14" s="56"/>
      <c r="W14" s="56"/>
      <c r="X14" s="56"/>
      <c r="Y14" s="106"/>
      <c r="AT14" s="165" t="s">
        <v>51</v>
      </c>
      <c r="AU14" s="17">
        <f>SUM(AU12:AU13)</f>
        <v>0</v>
      </c>
      <c r="AV14" s="167" t="s">
        <v>52</v>
      </c>
      <c r="BK14" s="1"/>
      <c r="BM14" s="13" t="s">
        <v>15</v>
      </c>
      <c r="BN14" s="14" t="s">
        <v>16</v>
      </c>
      <c r="BO14" s="13"/>
      <c r="BP14" s="13"/>
      <c r="BQ14" s="13"/>
    </row>
    <row r="15" spans="1:87" ht="13.95" customHeight="1" thickBot="1">
      <c r="B15" s="30" t="s">
        <v>78</v>
      </c>
      <c r="C15" s="26"/>
      <c r="D15" s="31"/>
      <c r="E15" s="554"/>
      <c r="F15" s="555"/>
      <c r="G15" s="555"/>
      <c r="H15" s="555"/>
      <c r="I15" s="555"/>
      <c r="J15" s="555"/>
      <c r="K15" s="555"/>
      <c r="L15" s="555"/>
      <c r="M15" s="555"/>
      <c r="N15" s="555"/>
      <c r="O15" s="556"/>
      <c r="P15" s="61"/>
      <c r="Q15" s="59"/>
      <c r="R15" s="59"/>
      <c r="S15" s="59"/>
      <c r="T15" s="59"/>
      <c r="U15" s="59"/>
      <c r="V15" s="59"/>
      <c r="W15" s="59"/>
      <c r="X15" s="59"/>
      <c r="Y15" s="106"/>
      <c r="AT15" s="165">
        <f>C14</f>
        <v>0</v>
      </c>
      <c r="AU15" s="170">
        <f>F14</f>
        <v>0</v>
      </c>
      <c r="BM15" s="13" t="s">
        <v>18</v>
      </c>
      <c r="BN15" s="14" t="s">
        <v>19</v>
      </c>
      <c r="BO15" s="13" t="s">
        <v>0</v>
      </c>
      <c r="BP15" s="13"/>
      <c r="BQ15" s="13"/>
      <c r="BR15" s="11"/>
      <c r="BS15" s="11"/>
      <c r="BT15" s="11"/>
      <c r="BU15" s="11"/>
      <c r="BV15" s="11"/>
      <c r="BW15" s="11"/>
      <c r="BX15" s="11"/>
      <c r="BY15" s="11"/>
      <c r="BZ15" s="11"/>
      <c r="CA15" s="11"/>
      <c r="CB15" s="11"/>
      <c r="CC15" s="11"/>
      <c r="CD15" s="11"/>
      <c r="CE15" s="11"/>
      <c r="CF15" s="11"/>
      <c r="CG15" s="11"/>
      <c r="CH15" s="11"/>
      <c r="CI15" s="1">
        <v>1</v>
      </c>
    </row>
    <row r="16" spans="1:87" ht="29.4" customHeight="1" thickBot="1">
      <c r="A16" s="1" t="s">
        <v>27</v>
      </c>
      <c r="B16" s="550" t="s">
        <v>79</v>
      </c>
      <c r="C16" s="551"/>
      <c r="D16" s="551"/>
      <c r="E16" s="552" t="s">
        <v>190</v>
      </c>
      <c r="F16" s="552"/>
      <c r="G16" s="552"/>
      <c r="H16" s="552"/>
      <c r="I16" s="553"/>
      <c r="J16" s="553"/>
      <c r="K16" s="553"/>
      <c r="L16" s="553"/>
      <c r="M16" s="553"/>
      <c r="N16" s="553"/>
      <c r="O16" s="553"/>
      <c r="P16" s="56"/>
      <c r="Q16" s="56"/>
      <c r="R16" s="56"/>
      <c r="S16" s="56"/>
      <c r="T16" s="56"/>
      <c r="U16" s="56"/>
      <c r="V16" s="56"/>
      <c r="W16" s="56"/>
      <c r="X16" s="56"/>
      <c r="Y16" s="106"/>
      <c r="BM16" s="13"/>
      <c r="BN16" s="14"/>
      <c r="BO16" s="13"/>
      <c r="BP16" s="13"/>
      <c r="BQ16" s="13"/>
      <c r="BR16" s="10"/>
      <c r="BS16" s="10"/>
      <c r="BT16" s="10"/>
      <c r="BU16" s="12"/>
      <c r="BV16" s="12"/>
      <c r="BW16" s="12"/>
      <c r="BX16" s="12"/>
      <c r="BY16" s="12"/>
      <c r="BZ16" s="12"/>
      <c r="CA16" s="12"/>
      <c r="CB16" s="12"/>
      <c r="CC16" s="12"/>
      <c r="CD16" s="12"/>
      <c r="CE16" s="12"/>
      <c r="CF16" s="12"/>
    </row>
    <row r="17" spans="2:87" ht="13.95" customHeight="1" thickBot="1">
      <c r="B17" s="30" t="s">
        <v>80</v>
      </c>
      <c r="C17" s="26"/>
      <c r="D17" s="31"/>
      <c r="E17" s="535"/>
      <c r="F17" s="536"/>
      <c r="G17" s="537"/>
      <c r="H17" s="538"/>
      <c r="I17" s="539"/>
      <c r="J17" s="540"/>
      <c r="K17" s="54"/>
      <c r="L17" s="54"/>
      <c r="M17" s="54"/>
      <c r="N17" s="54"/>
      <c r="O17" s="55"/>
      <c r="P17" s="55"/>
      <c r="Q17" s="55"/>
      <c r="R17" s="541"/>
      <c r="S17" s="541"/>
      <c r="T17" s="57"/>
      <c r="U17" s="57"/>
      <c r="V17" s="57"/>
      <c r="W17" s="57"/>
      <c r="X17" s="57"/>
      <c r="Y17" s="107"/>
      <c r="AT17" s="165">
        <f t="shared" ref="AT17:AT18" si="0">C17</f>
        <v>0</v>
      </c>
      <c r="AU17" s="17">
        <f>IF(F16="",0,IF(Q17&lt;50,0,IF(Q17&lt;80,1,2)))</f>
        <v>0</v>
      </c>
      <c r="AV17" s="167"/>
      <c r="BM17" s="13" t="s">
        <v>17</v>
      </c>
      <c r="BN17" s="14"/>
      <c r="BO17" s="13"/>
      <c r="BP17" s="13"/>
      <c r="BQ17" s="13"/>
      <c r="BR17" s="11"/>
      <c r="BS17" s="11"/>
      <c r="BT17" s="11"/>
      <c r="BU17" s="11"/>
      <c r="BV17" s="11"/>
      <c r="BW17" s="11"/>
      <c r="BX17" s="11"/>
      <c r="BY17" s="11"/>
      <c r="BZ17" s="11"/>
      <c r="CA17" s="11"/>
      <c r="CB17" s="11"/>
      <c r="CC17" s="11"/>
      <c r="CD17" s="11"/>
      <c r="CE17" s="11"/>
      <c r="CF17" s="11"/>
      <c r="CG17" s="11"/>
      <c r="CH17" s="11"/>
    </row>
    <row r="18" spans="2:87" ht="13.95" customHeight="1" thickBot="1">
      <c r="B18" s="30" t="s">
        <v>81</v>
      </c>
      <c r="C18" s="26"/>
      <c r="D18" s="31"/>
      <c r="E18" s="542"/>
      <c r="F18" s="543"/>
      <c r="G18" s="543"/>
      <c r="H18" s="544"/>
      <c r="I18" s="545"/>
      <c r="J18" s="482"/>
      <c r="K18" s="124"/>
      <c r="L18" s="124"/>
      <c r="M18" s="124"/>
      <c r="N18" s="124"/>
      <c r="O18" s="125"/>
      <c r="P18" s="125"/>
      <c r="Q18" s="125"/>
      <c r="R18" s="546"/>
      <c r="S18" s="546"/>
      <c r="T18" s="126"/>
      <c r="U18" s="126"/>
      <c r="V18" s="126"/>
      <c r="W18" s="126"/>
      <c r="X18" s="53"/>
      <c r="Y18" s="107"/>
      <c r="AG18" s="17"/>
      <c r="AT18" s="165">
        <f t="shared" si="0"/>
        <v>0</v>
      </c>
      <c r="AU18" s="17">
        <f>IF(F16="",0,IF(Q18&lt;50,0,IF(Q18&lt;80,1,2)))</f>
        <v>0</v>
      </c>
      <c r="AV18" s="167"/>
      <c r="BM18" s="13" t="s">
        <v>17</v>
      </c>
      <c r="BN18" s="14"/>
      <c r="BO18" s="13"/>
      <c r="BP18" s="13"/>
      <c r="BQ18" s="13"/>
      <c r="BR18" s="10"/>
      <c r="BS18" s="10"/>
      <c r="BT18" s="10"/>
      <c r="BU18" s="12"/>
      <c r="BV18" s="12"/>
      <c r="BW18" s="12"/>
      <c r="BX18" s="12"/>
      <c r="BY18" s="12"/>
      <c r="BZ18" s="12"/>
      <c r="CA18" s="12"/>
      <c r="CB18" s="12"/>
      <c r="CC18" s="12"/>
      <c r="CD18" s="12"/>
      <c r="CE18" s="12"/>
      <c r="CF18" s="12"/>
      <c r="CI18" s="1">
        <v>1</v>
      </c>
    </row>
    <row r="19" spans="2:87" ht="17.399999999999999" customHeight="1">
      <c r="B19" s="4"/>
      <c r="C19" s="4"/>
      <c r="D19" s="4"/>
      <c r="E19" s="16"/>
      <c r="F19" s="16"/>
      <c r="G19" s="16"/>
      <c r="H19" s="16"/>
      <c r="I19" s="16"/>
      <c r="J19" s="16"/>
      <c r="K19" s="16"/>
      <c r="L19" s="16"/>
      <c r="M19" s="16"/>
      <c r="N19" s="16"/>
      <c r="O19" s="16"/>
      <c r="P19" s="16"/>
      <c r="Q19" s="16"/>
      <c r="R19" s="16"/>
      <c r="S19" s="16"/>
      <c r="T19" s="16"/>
      <c r="U19" s="16"/>
      <c r="V19" s="16"/>
      <c r="W19" s="16"/>
      <c r="X19" s="35"/>
      <c r="Y19" s="16"/>
      <c r="AB19" s="1" t="s">
        <v>47</v>
      </c>
      <c r="AC19" s="17" t="e">
        <f>SUM(#REF!)</f>
        <v>#REF!</v>
      </c>
      <c r="AF19" s="1" t="s">
        <v>47</v>
      </c>
      <c r="AG19" s="17" t="e">
        <f>IF(SUM(#REF!)=0,"",(SUM(#REF!)))</f>
        <v>#REF!</v>
      </c>
      <c r="AJ19" s="1" t="s">
        <v>47</v>
      </c>
      <c r="AK19" s="17" t="e">
        <f>IF(SUM(#REF!)=0,"",(SUM(#REF!)))</f>
        <v>#REF!</v>
      </c>
      <c r="BA19" s="171" t="s">
        <v>39</v>
      </c>
      <c r="BB19" s="48" t="e">
        <f>IF(#REF!="",0,IF(AND(#REF!&gt;=20,#REF!&lt;#REF!),1,0))</f>
        <v>#REF!</v>
      </c>
      <c r="BE19" s="172" t="s">
        <v>54</v>
      </c>
      <c r="BF19" s="173" t="e">
        <f>#REF!</f>
        <v>#REF!</v>
      </c>
    </row>
    <row r="20" spans="2:87" ht="13.95" customHeight="1" thickBot="1">
      <c r="B20" s="569" t="s">
        <v>113</v>
      </c>
      <c r="C20" s="561"/>
      <c r="D20" s="561"/>
      <c r="E20" s="561"/>
      <c r="F20" s="561"/>
      <c r="G20" s="561"/>
      <c r="H20" s="561"/>
      <c r="I20" s="561"/>
      <c r="J20" s="561"/>
      <c r="K20" s="561"/>
      <c r="L20" s="561"/>
      <c r="M20" s="561"/>
      <c r="N20" s="561"/>
      <c r="O20" s="561"/>
      <c r="P20" s="561"/>
      <c r="Q20" s="561"/>
      <c r="R20" s="561"/>
      <c r="S20" s="561"/>
      <c r="T20" s="561"/>
      <c r="U20" s="561"/>
      <c r="V20" s="561"/>
      <c r="W20" s="561"/>
      <c r="X20" s="216"/>
      <c r="Y20" s="1"/>
      <c r="AJ20" s="153"/>
      <c r="BE20" s="172"/>
      <c r="BF20" s="173"/>
    </row>
    <row r="21" spans="2:87" ht="13.95" customHeight="1" thickBot="1">
      <c r="B21" s="436" t="s">
        <v>147</v>
      </c>
      <c r="C21" s="482"/>
      <c r="D21" s="482"/>
      <c r="E21" s="482"/>
      <c r="F21" s="482"/>
      <c r="G21" s="22"/>
      <c r="H21" s="36"/>
      <c r="I21" s="36"/>
      <c r="J21" s="108"/>
      <c r="K21" s="566"/>
      <c r="L21" s="567"/>
      <c r="M21" s="568"/>
      <c r="N21" s="90"/>
      <c r="O21" s="90"/>
      <c r="P21" s="90"/>
      <c r="Q21" s="90"/>
      <c r="R21" s="90"/>
      <c r="S21" s="90"/>
      <c r="T21" s="90"/>
      <c r="U21" s="90"/>
      <c r="V21" s="90"/>
      <c r="W21" s="90"/>
      <c r="X21" s="96"/>
      <c r="Y21" s="1"/>
      <c r="AJ21" s="153"/>
      <c r="BE21" s="172"/>
      <c r="BF21" s="173"/>
    </row>
    <row r="22" spans="2:87" ht="13.95" customHeight="1" thickBot="1">
      <c r="B22" s="436" t="s">
        <v>146</v>
      </c>
      <c r="C22" s="482"/>
      <c r="D22" s="482"/>
      <c r="E22" s="482"/>
      <c r="F22" s="482"/>
      <c r="G22" s="36"/>
      <c r="H22" s="36"/>
      <c r="I22" s="36"/>
      <c r="J22" s="101" t="s">
        <v>115</v>
      </c>
      <c r="K22" s="465"/>
      <c r="L22" s="466"/>
      <c r="M22" s="467"/>
      <c r="N22" s="90"/>
      <c r="O22" s="90"/>
      <c r="P22" s="90"/>
      <c r="Q22" s="90"/>
      <c r="R22" s="90"/>
      <c r="S22" s="90"/>
      <c r="T22" s="90"/>
      <c r="U22" s="90"/>
      <c r="V22" s="90"/>
      <c r="W22" s="90"/>
      <c r="X22" s="97"/>
      <c r="Y22" s="1"/>
      <c r="AJ22" s="153"/>
      <c r="BE22" s="172"/>
      <c r="BF22" s="173"/>
    </row>
    <row r="23" spans="2:87" ht="28.2" customHeight="1" thickBot="1">
      <c r="B23" s="496" t="s">
        <v>175</v>
      </c>
      <c r="C23" s="497"/>
      <c r="D23" s="497"/>
      <c r="E23" s="497"/>
      <c r="F23" s="497"/>
      <c r="G23" s="497"/>
      <c r="H23" s="497"/>
      <c r="I23" s="497"/>
      <c r="J23" s="80" t="s">
        <v>25</v>
      </c>
      <c r="K23" s="465"/>
      <c r="L23" s="466"/>
      <c r="M23" s="467"/>
      <c r="N23" s="103"/>
      <c r="O23" s="468" t="s">
        <v>174</v>
      </c>
      <c r="P23" s="469"/>
      <c r="Q23" s="469"/>
      <c r="R23" s="469"/>
      <c r="S23" s="469"/>
      <c r="T23" s="469"/>
      <c r="U23" s="469"/>
      <c r="V23" s="469"/>
      <c r="W23" s="470"/>
      <c r="X23" s="98"/>
      <c r="Y23" s="1"/>
      <c r="AJ23" s="153"/>
      <c r="BE23" s="172"/>
      <c r="BF23" s="173"/>
    </row>
    <row r="24" spans="2:87" ht="28.2" customHeight="1" thickBot="1">
      <c r="B24" s="496" t="s">
        <v>173</v>
      </c>
      <c r="C24" s="497"/>
      <c r="D24" s="497"/>
      <c r="E24" s="497"/>
      <c r="F24" s="497"/>
      <c r="G24" s="497"/>
      <c r="H24" s="497"/>
      <c r="I24" s="497"/>
      <c r="J24" s="80" t="s">
        <v>26</v>
      </c>
      <c r="K24" s="465"/>
      <c r="L24" s="466"/>
      <c r="M24" s="467"/>
      <c r="N24" s="4"/>
      <c r="O24" s="4"/>
      <c r="P24" s="4"/>
      <c r="Q24" s="4"/>
      <c r="R24" s="4"/>
      <c r="S24" s="4"/>
      <c r="T24" s="4"/>
      <c r="U24" s="4"/>
      <c r="V24" s="4"/>
      <c r="W24" s="4"/>
      <c r="X24" s="98"/>
      <c r="Y24" s="1"/>
      <c r="AJ24" s="153"/>
      <c r="BE24" s="172"/>
      <c r="BF24" s="173"/>
    </row>
    <row r="25" spans="2:87" ht="13.95" customHeight="1" thickBot="1">
      <c r="B25" s="496" t="s">
        <v>148</v>
      </c>
      <c r="C25" s="497"/>
      <c r="D25" s="497"/>
      <c r="E25" s="497"/>
      <c r="F25" s="497"/>
      <c r="G25" s="497"/>
      <c r="H25" s="36"/>
      <c r="I25" s="36"/>
      <c r="J25" s="102"/>
      <c r="K25" s="521"/>
      <c r="L25" s="522"/>
      <c r="M25" s="523"/>
      <c r="N25" s="4"/>
      <c r="O25" s="4"/>
      <c r="P25" s="4"/>
      <c r="Q25" s="4"/>
      <c r="R25" s="4"/>
      <c r="S25" s="4"/>
      <c r="T25" s="4"/>
      <c r="U25" s="4"/>
      <c r="V25" s="4"/>
      <c r="W25" s="4"/>
      <c r="X25" s="98"/>
      <c r="Y25" s="1"/>
      <c r="AJ25" s="153"/>
      <c r="BE25" s="172"/>
      <c r="BF25" s="173"/>
    </row>
    <row r="26" spans="2:87" ht="13.95" customHeight="1" thickBot="1">
      <c r="B26" s="527" t="s">
        <v>149</v>
      </c>
      <c r="C26" s="528"/>
      <c r="D26" s="528"/>
      <c r="E26" s="528"/>
      <c r="F26" s="528"/>
      <c r="G26" s="528"/>
      <c r="H26" s="36"/>
      <c r="I26" s="36"/>
      <c r="J26" s="80"/>
      <c r="K26" s="521"/>
      <c r="L26" s="522"/>
      <c r="M26" s="523"/>
      <c r="N26" s="4"/>
      <c r="O26" s="4"/>
      <c r="P26" s="4"/>
      <c r="Q26" s="4"/>
      <c r="R26" s="4"/>
      <c r="S26" s="4"/>
      <c r="T26" s="4"/>
      <c r="U26" s="4"/>
      <c r="V26" s="4"/>
      <c r="W26" s="4"/>
      <c r="X26" s="98"/>
      <c r="Y26" s="1"/>
      <c r="AJ26" s="153"/>
      <c r="BE26" s="172"/>
      <c r="BF26" s="173"/>
    </row>
    <row r="27" spans="2:87" ht="13.95" customHeight="1" thickBot="1">
      <c r="B27" s="527" t="s">
        <v>150</v>
      </c>
      <c r="C27" s="528"/>
      <c r="D27" s="528"/>
      <c r="E27" s="528"/>
      <c r="F27" s="528"/>
      <c r="G27" s="528"/>
      <c r="H27" s="36"/>
      <c r="I27" s="36"/>
      <c r="J27" s="192" t="s">
        <v>116</v>
      </c>
      <c r="K27" s="529">
        <f>K25*K26/100</f>
        <v>0</v>
      </c>
      <c r="L27" s="530"/>
      <c r="M27" s="531"/>
      <c r="N27" s="4" t="s">
        <v>154</v>
      </c>
      <c r="O27" s="4"/>
      <c r="P27" s="11"/>
      <c r="Q27" s="4"/>
      <c r="R27" s="4"/>
      <c r="S27" s="4"/>
      <c r="T27" s="4"/>
      <c r="U27" s="4"/>
      <c r="V27" s="4"/>
      <c r="W27" s="4"/>
      <c r="X27" s="98"/>
      <c r="Y27" s="1"/>
      <c r="AJ27" s="153" t="s">
        <v>56</v>
      </c>
      <c r="AK27" s="17" t="e">
        <f>IF(#REF!=AJ27,2,0)</f>
        <v>#REF!</v>
      </c>
      <c r="AL27" s="1">
        <v>2</v>
      </c>
      <c r="BE27" s="172" t="s">
        <v>57</v>
      </c>
      <c r="BF27" s="173" t="e">
        <f>#REF!</f>
        <v>#REF!</v>
      </c>
    </row>
    <row r="28" spans="2:87" ht="13.95" customHeight="1" thickBot="1">
      <c r="B28" s="496" t="s">
        <v>151</v>
      </c>
      <c r="C28" s="497"/>
      <c r="D28" s="497"/>
      <c r="E28" s="497"/>
      <c r="F28" s="497"/>
      <c r="G28" s="497"/>
      <c r="H28" s="36"/>
      <c r="I28" s="36"/>
      <c r="J28" s="80" t="s">
        <v>117</v>
      </c>
      <c r="K28" s="521"/>
      <c r="L28" s="522"/>
      <c r="M28" s="523"/>
      <c r="N28" s="4"/>
      <c r="O28" s="4"/>
      <c r="P28" s="11"/>
      <c r="Q28" s="4"/>
      <c r="R28" s="4"/>
      <c r="S28" s="4"/>
      <c r="T28" s="4"/>
      <c r="U28" s="4"/>
      <c r="V28" s="4"/>
      <c r="W28" s="4"/>
      <c r="X28" s="98"/>
      <c r="Y28" s="1"/>
      <c r="AJ28" s="153" t="s">
        <v>58</v>
      </c>
      <c r="AK28" s="17" t="e">
        <f>IF(#REF!=AJ28,3,0)</f>
        <v>#REF!</v>
      </c>
      <c r="AL28" s="1">
        <v>3</v>
      </c>
      <c r="BE28" s="172" t="s">
        <v>59</v>
      </c>
      <c r="BF28" s="173" t="e">
        <f>#REF!</f>
        <v>#REF!</v>
      </c>
    </row>
    <row r="29" spans="2:87" ht="13.95" customHeight="1" thickBot="1">
      <c r="B29" s="496" t="s">
        <v>152</v>
      </c>
      <c r="C29" s="497"/>
      <c r="D29" s="497"/>
      <c r="E29" s="497"/>
      <c r="F29" s="497"/>
      <c r="G29" s="36"/>
      <c r="H29" s="36"/>
      <c r="I29" s="36"/>
      <c r="J29" s="192" t="s">
        <v>118</v>
      </c>
      <c r="K29" s="532">
        <f>K23+K24+K27+K28</f>
        <v>0</v>
      </c>
      <c r="L29" s="533"/>
      <c r="M29" s="534"/>
      <c r="N29" s="4"/>
      <c r="O29" s="4"/>
      <c r="P29" s="11"/>
      <c r="Q29" s="4"/>
      <c r="R29" s="4"/>
      <c r="S29" s="4"/>
      <c r="T29" s="4"/>
      <c r="U29" s="4"/>
      <c r="V29" s="4"/>
      <c r="W29" s="4"/>
      <c r="X29" s="98"/>
      <c r="AJ29" s="161" t="s">
        <v>60</v>
      </c>
      <c r="AK29" s="17" t="e">
        <f>IF(#REF!=AJ29,4,0)</f>
        <v>#REF!</v>
      </c>
      <c r="AL29" s="1">
        <v>4</v>
      </c>
      <c r="BE29" s="172" t="s">
        <v>61</v>
      </c>
      <c r="BF29" s="174" t="e">
        <f>#REF!</f>
        <v>#REF!</v>
      </c>
    </row>
    <row r="30" spans="2:87" ht="13.95" customHeight="1">
      <c r="B30" s="496" t="s">
        <v>153</v>
      </c>
      <c r="C30" s="497"/>
      <c r="D30" s="497"/>
      <c r="E30" s="497"/>
      <c r="F30" s="497"/>
      <c r="G30" s="36"/>
      <c r="H30" s="36"/>
      <c r="I30" s="36"/>
      <c r="J30" s="192"/>
      <c r="K30" s="524">
        <f>IF(K22=0,0,ROUNDDOWN(K29/K22*100,0))</f>
        <v>0</v>
      </c>
      <c r="L30" s="525"/>
      <c r="M30" s="526"/>
      <c r="N30" s="21" t="s">
        <v>245</v>
      </c>
      <c r="O30" s="21"/>
      <c r="P30" s="109"/>
      <c r="Q30" s="21"/>
      <c r="R30" s="21"/>
      <c r="S30" s="21"/>
      <c r="T30" s="21"/>
      <c r="U30" s="21"/>
      <c r="V30" s="21"/>
      <c r="W30" s="21"/>
      <c r="X30" s="99"/>
      <c r="AJ30" s="1" t="s">
        <v>47</v>
      </c>
      <c r="AK30" s="17" t="e">
        <f>IF(SUM(AK20:AK29)=0,"",(SUM(AK20:AK29)))</f>
        <v>#REF!</v>
      </c>
      <c r="BE30" s="172" t="s">
        <v>62</v>
      </c>
      <c r="BF30" s="173" t="e">
        <f>#REF!</f>
        <v>#REF!</v>
      </c>
    </row>
    <row r="31" spans="2:87" ht="18.600000000000001" thickBot="1">
      <c r="AT31" s="165">
        <f>C31</f>
        <v>0</v>
      </c>
      <c r="AU31" s="166" t="str">
        <f>IF(F31="〇",1,"")</f>
        <v/>
      </c>
      <c r="AV31" s="167" t="s">
        <v>50</v>
      </c>
      <c r="BE31" s="175" t="s">
        <v>55</v>
      </c>
      <c r="BF31" s="176" t="e">
        <f>SUM(BF20:BF30)</f>
        <v>#REF!</v>
      </c>
    </row>
    <row r="32" spans="2:87" ht="14.4" customHeight="1" thickTop="1" thickBot="1">
      <c r="B32" s="515" t="s">
        <v>246</v>
      </c>
      <c r="C32" s="516"/>
      <c r="D32" s="516"/>
      <c r="E32" s="516"/>
      <c r="F32" s="516"/>
      <c r="G32" s="516"/>
      <c r="H32" s="516"/>
      <c r="I32" s="516"/>
      <c r="J32" s="516"/>
      <c r="K32" s="516"/>
      <c r="L32" s="516"/>
      <c r="M32" s="516"/>
      <c r="N32" s="516"/>
      <c r="O32" s="516"/>
      <c r="P32" s="516"/>
      <c r="Q32" s="516"/>
      <c r="R32" s="516"/>
      <c r="S32" s="516"/>
      <c r="T32" s="516"/>
      <c r="U32" s="516"/>
      <c r="V32" s="516"/>
      <c r="W32" s="516"/>
      <c r="X32" s="517"/>
      <c r="AT32" s="165">
        <f t="shared" ref="AT32:AT49" si="1">C32</f>
        <v>0</v>
      </c>
      <c r="AU32" s="166" t="str">
        <f t="shared" ref="AU32:AU49" si="2">IF(F32="〇",1,"")</f>
        <v/>
      </c>
      <c r="AV32" s="167" t="s">
        <v>50</v>
      </c>
      <c r="BE32" s="177" t="s">
        <v>53</v>
      </c>
      <c r="BF32" s="178" t="e">
        <f>#REF!+BF31</f>
        <v>#REF!</v>
      </c>
    </row>
    <row r="33" spans="2:48" ht="57" customHeight="1">
      <c r="B33" s="504"/>
      <c r="C33" s="505"/>
      <c r="D33" s="505"/>
      <c r="E33" s="505"/>
      <c r="F33" s="505"/>
      <c r="G33" s="505"/>
      <c r="H33" s="505"/>
      <c r="I33" s="505"/>
      <c r="J33" s="505"/>
      <c r="K33" s="505"/>
      <c r="L33" s="505"/>
      <c r="M33" s="505"/>
      <c r="N33" s="505"/>
      <c r="O33" s="505"/>
      <c r="P33" s="505"/>
      <c r="Q33" s="505"/>
      <c r="R33" s="505"/>
      <c r="S33" s="505"/>
      <c r="T33" s="505"/>
      <c r="U33" s="505"/>
      <c r="V33" s="505"/>
      <c r="W33" s="505"/>
      <c r="X33" s="506"/>
      <c r="AJ33" s="148"/>
      <c r="AT33" s="165">
        <f t="shared" si="1"/>
        <v>0</v>
      </c>
      <c r="AU33" s="166" t="str">
        <f t="shared" si="2"/>
        <v/>
      </c>
      <c r="AV33" s="167" t="s">
        <v>50</v>
      </c>
    </row>
    <row r="34" spans="2:48">
      <c r="AT34" s="165">
        <f t="shared" si="1"/>
        <v>0</v>
      </c>
      <c r="AU34" s="166" t="str">
        <f t="shared" si="2"/>
        <v/>
      </c>
      <c r="AV34" s="167" t="s">
        <v>50</v>
      </c>
    </row>
    <row r="35" spans="2:48">
      <c r="AT35" s="165">
        <f t="shared" si="1"/>
        <v>0</v>
      </c>
      <c r="AU35" s="166" t="str">
        <f t="shared" si="2"/>
        <v/>
      </c>
      <c r="AV35" s="167" t="s">
        <v>50</v>
      </c>
    </row>
    <row r="36" spans="2:48">
      <c r="AT36" s="165">
        <f t="shared" si="1"/>
        <v>0</v>
      </c>
      <c r="AU36" s="166" t="str">
        <f t="shared" si="2"/>
        <v/>
      </c>
      <c r="AV36" s="167" t="s">
        <v>50</v>
      </c>
    </row>
    <row r="37" spans="2:48">
      <c r="AT37" s="165">
        <f t="shared" si="1"/>
        <v>0</v>
      </c>
      <c r="AU37" s="166" t="str">
        <f t="shared" si="2"/>
        <v/>
      </c>
      <c r="AV37" s="167" t="s">
        <v>50</v>
      </c>
    </row>
    <row r="38" spans="2:48">
      <c r="AT38" s="165">
        <f t="shared" si="1"/>
        <v>0</v>
      </c>
      <c r="AU38" s="166" t="str">
        <f t="shared" si="2"/>
        <v/>
      </c>
      <c r="AV38" s="167" t="s">
        <v>50</v>
      </c>
    </row>
    <row r="39" spans="2:48">
      <c r="AT39" s="165">
        <f t="shared" si="1"/>
        <v>0</v>
      </c>
      <c r="AU39" s="166" t="str">
        <f t="shared" si="2"/>
        <v/>
      </c>
      <c r="AV39" s="167" t="s">
        <v>50</v>
      </c>
    </row>
    <row r="40" spans="2:48">
      <c r="AT40" s="165">
        <f t="shared" si="1"/>
        <v>0</v>
      </c>
      <c r="AU40" s="166" t="str">
        <f t="shared" si="2"/>
        <v/>
      </c>
      <c r="AV40" s="167" t="s">
        <v>50</v>
      </c>
    </row>
    <row r="41" spans="2:48">
      <c r="AT41" s="165">
        <f t="shared" si="1"/>
        <v>0</v>
      </c>
      <c r="AU41" s="166" t="str">
        <f t="shared" si="2"/>
        <v/>
      </c>
      <c r="AV41" s="167" t="s">
        <v>50</v>
      </c>
    </row>
    <row r="42" spans="2:48">
      <c r="AT42" s="165">
        <f t="shared" si="1"/>
        <v>0</v>
      </c>
      <c r="AU42" s="166" t="str">
        <f t="shared" si="2"/>
        <v/>
      </c>
      <c r="AV42" s="167" t="s">
        <v>50</v>
      </c>
    </row>
    <row r="43" spans="2:48">
      <c r="AO43" s="167"/>
      <c r="AP43" s="179"/>
      <c r="AQ43" s="167"/>
      <c r="AR43" s="167"/>
      <c r="AS43" s="167"/>
      <c r="AT43" s="165">
        <f t="shared" si="1"/>
        <v>0</v>
      </c>
      <c r="AU43" s="166" t="str">
        <f t="shared" si="2"/>
        <v/>
      </c>
      <c r="AV43" s="167" t="s">
        <v>50</v>
      </c>
    </row>
    <row r="44" spans="2:48">
      <c r="AT44" s="165">
        <f t="shared" si="1"/>
        <v>0</v>
      </c>
      <c r="AU44" s="166" t="str">
        <f t="shared" si="2"/>
        <v/>
      </c>
      <c r="AV44" s="167" t="s">
        <v>50</v>
      </c>
    </row>
    <row r="45" spans="2:48">
      <c r="AT45" s="165">
        <f t="shared" si="1"/>
        <v>0</v>
      </c>
      <c r="AU45" s="166" t="str">
        <f t="shared" si="2"/>
        <v/>
      </c>
      <c r="AV45" s="167" t="s">
        <v>50</v>
      </c>
    </row>
    <row r="46" spans="2:48">
      <c r="AT46" s="165">
        <f t="shared" si="1"/>
        <v>0</v>
      </c>
      <c r="AU46" s="166" t="str">
        <f t="shared" si="2"/>
        <v/>
      </c>
      <c r="AV46" s="167" t="s">
        <v>50</v>
      </c>
    </row>
    <row r="47" spans="2:48">
      <c r="AT47" s="165">
        <f t="shared" si="1"/>
        <v>0</v>
      </c>
      <c r="AU47" s="166" t="str">
        <f t="shared" si="2"/>
        <v/>
      </c>
      <c r="AV47" s="167" t="s">
        <v>50</v>
      </c>
    </row>
    <row r="48" spans="2:48">
      <c r="AT48" s="165">
        <f t="shared" si="1"/>
        <v>0</v>
      </c>
      <c r="AU48" s="166" t="str">
        <f t="shared" si="2"/>
        <v/>
      </c>
      <c r="AV48" s="167" t="s">
        <v>50</v>
      </c>
    </row>
    <row r="49" spans="26:61">
      <c r="AT49" s="165">
        <f t="shared" si="1"/>
        <v>0</v>
      </c>
      <c r="AU49" s="166" t="str">
        <f t="shared" si="2"/>
        <v/>
      </c>
      <c r="AV49" s="167" t="s">
        <v>50</v>
      </c>
    </row>
    <row r="51" spans="26:61">
      <c r="AT51" s="165">
        <f>C51</f>
        <v>0</v>
      </c>
      <c r="AU51" s="166" t="str">
        <f t="shared" ref="AU51" si="3">IF(F51="〇",1,"")</f>
        <v/>
      </c>
      <c r="AV51" s="167" t="s">
        <v>50</v>
      </c>
    </row>
    <row r="52" spans="26:61" ht="18.600000000000001" thickBot="1">
      <c r="AT52" s="165"/>
      <c r="AU52" s="150"/>
      <c r="AV52" s="167"/>
    </row>
    <row r="53" spans="26:61">
      <c r="AA53" s="1"/>
      <c r="AB53" s="148" t="s">
        <v>35</v>
      </c>
      <c r="AC53" s="17">
        <f>IF(AA57=AB53,1,0)</f>
        <v>1</v>
      </c>
      <c r="AD53" s="1">
        <v>1</v>
      </c>
      <c r="AF53" s="154" t="s">
        <v>36</v>
      </c>
      <c r="AG53" s="17">
        <f>IF(V53=AF53,1,0)</f>
        <v>0</v>
      </c>
      <c r="AH53" s="1">
        <v>1</v>
      </c>
      <c r="AJ53" s="148" t="s">
        <v>63</v>
      </c>
      <c r="AK53" s="16"/>
      <c r="AL53" s="16"/>
      <c r="AM53" s="16"/>
      <c r="AP53" s="1"/>
      <c r="AT53" s="1"/>
      <c r="AU53" s="1"/>
      <c r="AV53" s="1"/>
      <c r="BA53" s="1">
        <f>C53</f>
        <v>0</v>
      </c>
    </row>
    <row r="54" spans="26:61" ht="18.600000000000001" thickBot="1">
      <c r="AA54" s="1"/>
      <c r="AB54" s="155" t="s">
        <v>38</v>
      </c>
      <c r="AC54" s="17">
        <f>IF(AA57=AB54,2,0)</f>
        <v>0</v>
      </c>
      <c r="AD54" s="1">
        <v>2</v>
      </c>
      <c r="AF54" s="154" t="s">
        <v>39</v>
      </c>
      <c r="AG54" s="17">
        <f>IF(V53=AF54,2,0)</f>
        <v>0</v>
      </c>
      <c r="AH54" s="1">
        <v>2</v>
      </c>
      <c r="AJ54" s="159" t="s">
        <v>64</v>
      </c>
      <c r="AK54" s="1"/>
      <c r="AO54" s="23"/>
      <c r="AP54" s="23"/>
      <c r="AQ54" s="149"/>
      <c r="AR54" s="149"/>
      <c r="AS54" s="149"/>
      <c r="AU54" s="1"/>
      <c r="AV54" s="149"/>
      <c r="AX54" s="150"/>
      <c r="BA54" s="1" t="s">
        <v>43</v>
      </c>
    </row>
    <row r="55" spans="26:61" ht="18.600000000000001" thickBot="1">
      <c r="AA55" s="1"/>
      <c r="AB55" s="159" t="s">
        <v>44</v>
      </c>
      <c r="AC55" s="17">
        <f>IF(AA57=AB55,4,0)</f>
        <v>0</v>
      </c>
      <c r="AD55" s="1">
        <v>4</v>
      </c>
      <c r="AF55" s="160" t="s">
        <v>45</v>
      </c>
      <c r="AG55" s="17">
        <f>IF(V53=AF55,3,0)</f>
        <v>0</v>
      </c>
      <c r="AH55" s="1">
        <v>3</v>
      </c>
      <c r="AK55" s="16"/>
      <c r="AL55" s="16"/>
      <c r="AM55" s="16"/>
      <c r="AO55" s="23"/>
      <c r="AP55" s="23"/>
      <c r="AQ55" s="149"/>
      <c r="AR55" s="149"/>
      <c r="AS55" s="149"/>
      <c r="AU55" s="1"/>
      <c r="AV55" s="149"/>
      <c r="AX55" s="150"/>
      <c r="BA55" s="162" t="s">
        <v>36</v>
      </c>
      <c r="BB55" s="163">
        <f>IF(SUM(BB56:BB57)=0,1,0)</f>
        <v>1</v>
      </c>
    </row>
    <row r="56" spans="26:61" ht="18.600000000000001" thickBot="1">
      <c r="AA56" s="1"/>
      <c r="AB56" s="1" t="s">
        <v>47</v>
      </c>
      <c r="AC56" s="17">
        <f>SUM(AC53:AC55)</f>
        <v>1</v>
      </c>
      <c r="AF56" s="1" t="s">
        <v>47</v>
      </c>
      <c r="AG56" s="17" t="e">
        <f>IF(SUM(AG12:AG55)=0,"",(SUM(AG12:AG55)))</f>
        <v>#REF!</v>
      </c>
      <c r="AK56" s="16"/>
      <c r="AL56" s="16"/>
      <c r="AM56" s="16"/>
      <c r="AO56" s="23"/>
      <c r="AP56" s="23"/>
      <c r="AQ56" s="149"/>
      <c r="AR56" s="149"/>
      <c r="AS56" s="149"/>
      <c r="AU56" s="1"/>
      <c r="AV56" s="149"/>
      <c r="AX56" s="150"/>
      <c r="BA56" s="171" t="s">
        <v>39</v>
      </c>
      <c r="BB56" s="48">
        <f>IF(AND(Q59&gt;0,Q59&lt;10),1,0)</f>
        <v>0</v>
      </c>
    </row>
    <row r="57" spans="26:61" ht="18.600000000000001" thickBot="1">
      <c r="AA57" s="518" t="s">
        <v>35</v>
      </c>
      <c r="AB57" s="519"/>
      <c r="AC57" s="519"/>
      <c r="AD57" s="519"/>
      <c r="AE57" s="520"/>
      <c r="AK57" s="16"/>
      <c r="AL57" s="16"/>
      <c r="AM57" s="16"/>
      <c r="AO57" s="23"/>
      <c r="AP57" s="23"/>
      <c r="AQ57" s="149"/>
      <c r="AR57" s="149"/>
      <c r="AS57" s="149"/>
      <c r="AU57" s="1"/>
      <c r="AV57" s="149"/>
      <c r="AX57" s="150"/>
      <c r="BA57" s="168" t="s">
        <v>45</v>
      </c>
      <c r="BB57" s="169">
        <f>IF(Q59="",0,IF(Q59&gt;=10,1,0))</f>
        <v>0</v>
      </c>
    </row>
    <row r="58" spans="26:61">
      <c r="AA58" s="1"/>
      <c r="AC58" s="1"/>
      <c r="AK58" s="1"/>
      <c r="AO58" s="23"/>
      <c r="AP58" s="23"/>
      <c r="AQ58" s="149"/>
      <c r="AR58" s="149"/>
      <c r="AS58" s="149"/>
      <c r="AU58" s="1"/>
      <c r="AV58" s="149"/>
      <c r="AX58" s="150"/>
    </row>
    <row r="59" spans="26:61">
      <c r="AA59" s="1"/>
      <c r="AC59" s="1"/>
      <c r="AK59" s="1"/>
      <c r="AO59" s="23"/>
      <c r="AP59" s="23"/>
      <c r="AQ59" s="149"/>
      <c r="AR59" s="149"/>
      <c r="AS59" s="149"/>
      <c r="AU59" s="1"/>
      <c r="AV59" s="149"/>
      <c r="AX59" s="150"/>
      <c r="BA59" s="1" t="s">
        <v>65</v>
      </c>
      <c r="BB59" s="12"/>
    </row>
    <row r="60" spans="26:61">
      <c r="AG60" s="17"/>
    </row>
    <row r="61" spans="26:61">
      <c r="Z61" s="180"/>
      <c r="AA61" s="180"/>
      <c r="AB61" s="180"/>
      <c r="AC61" s="180"/>
      <c r="AD61" s="180"/>
      <c r="AE61" s="180"/>
      <c r="AF61" s="180"/>
      <c r="AG61" s="180"/>
      <c r="AH61" s="180"/>
      <c r="AI61" s="180"/>
      <c r="AJ61" s="180"/>
      <c r="AK61" s="180"/>
      <c r="AL61" s="180"/>
      <c r="AM61" s="180"/>
      <c r="AN61" s="180"/>
      <c r="AO61" s="180"/>
      <c r="AP61" s="180"/>
      <c r="AQ61" s="180"/>
      <c r="AR61" s="180"/>
      <c r="AS61" s="180"/>
      <c r="AT61" s="180"/>
      <c r="AU61" s="180"/>
      <c r="AV61" s="180"/>
      <c r="AW61" s="180"/>
      <c r="AX61" s="180"/>
      <c r="AY61" s="180"/>
      <c r="AZ61" s="180"/>
      <c r="BA61" s="180"/>
      <c r="BB61" s="180"/>
      <c r="BC61" s="180"/>
      <c r="BD61" s="180"/>
      <c r="BE61" s="180"/>
      <c r="BF61" s="180"/>
      <c r="BG61" s="180"/>
      <c r="BH61" s="180"/>
      <c r="BI61" s="180"/>
    </row>
    <row r="62" spans="26:61">
      <c r="Z62" s="180"/>
      <c r="AA62" s="180"/>
      <c r="AB62" s="180"/>
      <c r="AC62" s="180"/>
      <c r="AD62" s="180"/>
      <c r="AE62" s="180"/>
      <c r="AF62" s="180"/>
      <c r="AG62" s="180"/>
      <c r="AH62" s="180"/>
      <c r="AI62" s="180"/>
      <c r="AJ62" s="180"/>
      <c r="AK62" s="180"/>
      <c r="AL62" s="180"/>
      <c r="AM62" s="180"/>
      <c r="AN62" s="180"/>
      <c r="AO62" s="180"/>
      <c r="AP62" s="180"/>
      <c r="AQ62" s="180"/>
      <c r="AR62" s="180"/>
      <c r="AS62" s="180"/>
      <c r="AT62" s="180"/>
      <c r="AU62" s="180"/>
      <c r="AV62" s="180"/>
      <c r="AW62" s="180"/>
      <c r="AX62" s="180"/>
      <c r="AY62" s="180"/>
      <c r="AZ62" s="180"/>
      <c r="BA62" s="180"/>
      <c r="BB62" s="180"/>
      <c r="BC62" s="180"/>
      <c r="BD62" s="180"/>
      <c r="BE62" s="180"/>
      <c r="BF62" s="180"/>
      <c r="BG62" s="180"/>
      <c r="BH62" s="180"/>
      <c r="BI62" s="180"/>
    </row>
    <row r="63" spans="26:61">
      <c r="Z63" s="180"/>
      <c r="AA63" s="180"/>
      <c r="AB63" s="180"/>
      <c r="AC63" s="180"/>
      <c r="AD63" s="180"/>
      <c r="AE63" s="180"/>
      <c r="AF63" s="180"/>
      <c r="AG63" s="180"/>
      <c r="AH63" s="180"/>
      <c r="AI63" s="180"/>
      <c r="AJ63" s="180"/>
      <c r="AK63" s="180"/>
      <c r="AL63" s="180"/>
      <c r="AM63" s="180"/>
      <c r="AN63" s="180"/>
      <c r="AO63" s="180"/>
      <c r="AP63" s="180"/>
      <c r="AQ63" s="180"/>
      <c r="AR63" s="180"/>
      <c r="AS63" s="180"/>
      <c r="AT63" s="180"/>
      <c r="AU63" s="180"/>
      <c r="AV63" s="180"/>
      <c r="AW63" s="180"/>
      <c r="AX63" s="180"/>
      <c r="AY63" s="180"/>
      <c r="AZ63" s="180"/>
      <c r="BA63" s="180"/>
      <c r="BB63" s="180"/>
      <c r="BC63" s="180"/>
      <c r="BD63" s="180"/>
      <c r="BE63" s="180"/>
      <c r="BF63" s="180"/>
      <c r="BG63" s="180"/>
      <c r="BH63" s="180"/>
      <c r="BI63" s="180"/>
    </row>
    <row r="64" spans="26:61">
      <c r="Z64" s="180"/>
      <c r="AA64" s="180"/>
      <c r="AB64" s="180"/>
      <c r="AC64" s="180"/>
      <c r="AD64" s="180"/>
      <c r="AE64" s="180"/>
      <c r="AF64" s="180"/>
      <c r="AG64" s="180"/>
      <c r="AH64" s="180"/>
      <c r="AI64" s="180"/>
      <c r="AJ64" s="180"/>
      <c r="AK64" s="180"/>
      <c r="AL64" s="180"/>
      <c r="AM64" s="180"/>
      <c r="AN64" s="180"/>
      <c r="AO64" s="180"/>
      <c r="AP64" s="180"/>
      <c r="AQ64" s="180"/>
      <c r="AR64" s="180"/>
      <c r="AS64" s="180"/>
      <c r="AT64" s="180"/>
      <c r="AU64" s="180"/>
      <c r="AV64" s="180"/>
      <c r="AW64" s="180"/>
      <c r="AX64" s="180"/>
      <c r="AY64" s="180"/>
      <c r="AZ64" s="180"/>
      <c r="BA64" s="180"/>
      <c r="BB64" s="180"/>
      <c r="BC64" s="180"/>
      <c r="BD64" s="180"/>
      <c r="BE64" s="180"/>
      <c r="BF64" s="180"/>
      <c r="BG64" s="180"/>
      <c r="BH64" s="180"/>
      <c r="BI64" s="180"/>
    </row>
    <row r="65" spans="26:61">
      <c r="Z65" s="180"/>
      <c r="AA65" s="180"/>
      <c r="AB65" s="180"/>
      <c r="AC65" s="180"/>
      <c r="AD65" s="180"/>
      <c r="AE65" s="180"/>
      <c r="AF65" s="180"/>
      <c r="AG65" s="180"/>
      <c r="AH65" s="180"/>
      <c r="AI65" s="180"/>
      <c r="AJ65" s="180"/>
      <c r="AK65" s="180"/>
      <c r="AL65" s="180"/>
      <c r="AM65" s="180"/>
      <c r="AN65" s="180"/>
      <c r="AO65" s="180"/>
      <c r="AP65" s="180"/>
      <c r="AQ65" s="180"/>
      <c r="AR65" s="180"/>
      <c r="AS65" s="180"/>
      <c r="AT65" s="180"/>
      <c r="AU65" s="180"/>
      <c r="AV65" s="180"/>
      <c r="AW65" s="180"/>
      <c r="AX65" s="180"/>
      <c r="AY65" s="180"/>
      <c r="AZ65" s="180"/>
      <c r="BA65" s="180"/>
      <c r="BB65" s="180"/>
      <c r="BC65" s="180"/>
      <c r="BD65" s="180"/>
      <c r="BE65" s="180"/>
      <c r="BF65" s="180"/>
      <c r="BG65" s="180"/>
      <c r="BH65" s="180"/>
      <c r="BI65" s="180"/>
    </row>
    <row r="66" spans="26:61">
      <c r="Z66" s="180"/>
      <c r="AA66" s="180"/>
      <c r="AB66" s="180"/>
      <c r="AC66" s="180"/>
      <c r="AD66" s="180"/>
      <c r="AE66" s="180"/>
      <c r="AF66" s="180"/>
      <c r="AG66" s="180"/>
      <c r="AH66" s="180"/>
      <c r="AI66" s="180"/>
      <c r="AJ66" s="180"/>
      <c r="AK66" s="180"/>
      <c r="AL66" s="180"/>
      <c r="AM66" s="180"/>
      <c r="AN66" s="180"/>
      <c r="AO66" s="180"/>
      <c r="AP66" s="180"/>
      <c r="AQ66" s="180"/>
      <c r="AR66" s="180"/>
      <c r="AS66" s="180"/>
      <c r="AT66" s="180"/>
      <c r="AU66" s="180"/>
      <c r="AV66" s="180"/>
      <c r="AW66" s="180"/>
      <c r="AX66" s="180"/>
      <c r="AY66" s="180"/>
      <c r="AZ66" s="180"/>
      <c r="BA66" s="180"/>
      <c r="BB66" s="180"/>
      <c r="BC66" s="180"/>
      <c r="BD66" s="180"/>
      <c r="BE66" s="180"/>
      <c r="BF66" s="180"/>
      <c r="BG66" s="180"/>
      <c r="BH66" s="180"/>
      <c r="BI66" s="180"/>
    </row>
    <row r="67" spans="26:61">
      <c r="Z67" s="180"/>
      <c r="AA67" s="180"/>
      <c r="AB67" s="180"/>
      <c r="AC67" s="180"/>
      <c r="AD67" s="180"/>
      <c r="AE67" s="180"/>
      <c r="AF67" s="180"/>
      <c r="AG67" s="180"/>
      <c r="AH67" s="180"/>
      <c r="AI67" s="180"/>
      <c r="AJ67" s="180"/>
      <c r="AK67" s="180"/>
      <c r="AL67" s="180"/>
      <c r="AM67" s="180"/>
      <c r="AN67" s="180"/>
      <c r="AO67" s="180"/>
      <c r="AP67" s="180"/>
      <c r="AQ67" s="180"/>
      <c r="AR67" s="180"/>
      <c r="AS67" s="180"/>
      <c r="AT67" s="180"/>
      <c r="AU67" s="180"/>
      <c r="AV67" s="180"/>
      <c r="AW67" s="180"/>
      <c r="AX67" s="180"/>
      <c r="AY67" s="180"/>
      <c r="AZ67" s="180"/>
      <c r="BA67" s="180"/>
      <c r="BB67" s="180"/>
      <c r="BC67" s="180"/>
      <c r="BD67" s="180"/>
      <c r="BE67" s="180"/>
      <c r="BF67" s="180"/>
      <c r="BG67" s="180"/>
      <c r="BH67" s="180"/>
      <c r="BI67" s="180"/>
    </row>
    <row r="68" spans="26:61">
      <c r="Z68" s="180"/>
      <c r="AA68" s="180"/>
      <c r="AB68" s="180"/>
      <c r="AC68" s="180"/>
      <c r="AD68" s="180"/>
      <c r="AE68" s="180"/>
      <c r="AF68" s="180"/>
      <c r="AG68" s="180"/>
      <c r="AH68" s="180"/>
      <c r="AI68" s="180"/>
      <c r="AJ68" s="180"/>
      <c r="AK68" s="180"/>
      <c r="AL68" s="180"/>
      <c r="AM68" s="180"/>
      <c r="AN68" s="180"/>
      <c r="AO68" s="180"/>
      <c r="AP68" s="180"/>
      <c r="AQ68" s="180"/>
      <c r="AR68" s="180"/>
      <c r="AS68" s="180"/>
      <c r="AT68" s="180"/>
      <c r="AU68" s="180"/>
      <c r="AV68" s="180"/>
      <c r="AW68" s="180"/>
      <c r="AX68" s="180"/>
      <c r="AY68" s="180"/>
      <c r="AZ68" s="180"/>
      <c r="BA68" s="180"/>
      <c r="BB68" s="180"/>
      <c r="BC68" s="180"/>
      <c r="BD68" s="180"/>
      <c r="BE68" s="180"/>
      <c r="BF68" s="180"/>
      <c r="BG68" s="180"/>
      <c r="BH68" s="180"/>
      <c r="BI68" s="180"/>
    </row>
    <row r="69" spans="26:61">
      <c r="AA69" s="1"/>
      <c r="AF69" s="154"/>
      <c r="AI69" s="5"/>
      <c r="AJ69" s="16"/>
      <c r="AK69" s="16"/>
      <c r="AL69" s="16"/>
      <c r="AM69" s="16"/>
      <c r="AO69" s="23"/>
      <c r="AP69" s="23"/>
      <c r="AQ69" s="149"/>
      <c r="AR69" s="149"/>
      <c r="AS69" s="149"/>
      <c r="AT69" s="1"/>
      <c r="AU69" s="150"/>
      <c r="AV69" s="149"/>
    </row>
    <row r="70" spans="26:61">
      <c r="AA70" s="1"/>
      <c r="AI70" s="5"/>
      <c r="AJ70" s="16"/>
      <c r="AK70" s="16"/>
      <c r="AL70" s="16"/>
      <c r="AM70" s="16"/>
      <c r="AO70" s="23"/>
      <c r="AP70" s="23"/>
      <c r="AQ70" s="149"/>
      <c r="AR70" s="149"/>
      <c r="AS70" s="149"/>
      <c r="AT70" s="1"/>
      <c r="AU70" s="150"/>
      <c r="AV70" s="149"/>
    </row>
    <row r="71" spans="26:61">
      <c r="Z71" s="180"/>
      <c r="AA71" s="180"/>
      <c r="AB71" s="180"/>
      <c r="AC71" s="180"/>
      <c r="AD71" s="180"/>
      <c r="AE71" s="180"/>
      <c r="AF71" s="180"/>
      <c r="AG71" s="180"/>
      <c r="AH71" s="180"/>
      <c r="AI71" s="180"/>
      <c r="AJ71" s="180"/>
      <c r="AK71" s="180"/>
      <c r="AL71" s="180"/>
      <c r="AM71" s="180"/>
      <c r="AN71" s="180"/>
      <c r="AO71" s="180"/>
      <c r="AP71" s="180"/>
      <c r="AQ71" s="180"/>
      <c r="AR71" s="180"/>
      <c r="AS71" s="180"/>
      <c r="AT71" s="180"/>
      <c r="AU71" s="180"/>
      <c r="AV71" s="180"/>
      <c r="AW71" s="180"/>
      <c r="AX71" s="180"/>
      <c r="AY71" s="180"/>
      <c r="AZ71" s="180"/>
      <c r="BA71" s="180"/>
      <c r="BB71" s="180"/>
      <c r="BC71" s="180"/>
      <c r="BD71" s="180"/>
      <c r="BE71" s="180"/>
      <c r="BF71" s="180"/>
      <c r="BG71" s="180"/>
      <c r="BH71" s="180"/>
      <c r="BI71" s="180"/>
    </row>
    <row r="72" spans="26:61">
      <c r="Z72" s="180"/>
      <c r="AA72" s="180"/>
      <c r="AB72" s="180"/>
      <c r="AC72" s="180"/>
      <c r="AD72" s="180"/>
      <c r="AE72" s="180"/>
      <c r="AF72" s="180"/>
      <c r="AG72" s="180"/>
      <c r="AH72" s="18" t="s">
        <v>66</v>
      </c>
      <c r="AI72" s="180"/>
      <c r="AJ72" s="180"/>
      <c r="AK72" s="180"/>
      <c r="AL72" s="180"/>
      <c r="AM72" s="180"/>
      <c r="AN72" s="180"/>
      <c r="AO72" s="180"/>
      <c r="AP72" s="180"/>
      <c r="AQ72" s="180"/>
      <c r="AR72" s="180"/>
      <c r="AS72" s="180"/>
      <c r="AT72" s="180"/>
      <c r="AU72" s="180"/>
      <c r="AV72" s="180"/>
      <c r="AW72" s="180"/>
      <c r="AX72" s="180"/>
      <c r="AY72" s="180"/>
      <c r="AZ72" s="180"/>
      <c r="BA72" s="180"/>
      <c r="BB72" s="180"/>
      <c r="BC72" s="180"/>
      <c r="BD72" s="180"/>
      <c r="BE72" s="180"/>
      <c r="BF72" s="180"/>
      <c r="BG72" s="180"/>
      <c r="BH72" s="180"/>
      <c r="BI72" s="180"/>
    </row>
    <row r="73" spans="26:61">
      <c r="Z73" s="180"/>
      <c r="AA73" s="180"/>
      <c r="AB73" s="4"/>
      <c r="AC73" s="4"/>
      <c r="AD73" s="4"/>
      <c r="AE73" s="4"/>
      <c r="AF73" s="180"/>
      <c r="AG73" s="180"/>
      <c r="AH73" s="18" t="s">
        <v>67</v>
      </c>
      <c r="AI73" s="180"/>
      <c r="AJ73" s="180"/>
      <c r="AK73" s="180"/>
      <c r="AL73" s="180"/>
      <c r="AM73" s="180"/>
      <c r="AN73" s="180"/>
      <c r="AO73" s="180"/>
      <c r="AP73" s="180"/>
      <c r="AQ73" s="180"/>
      <c r="AR73" s="180"/>
      <c r="AS73" s="180"/>
      <c r="AT73" s="180"/>
      <c r="AU73" s="180"/>
      <c r="AV73" s="180"/>
      <c r="AW73" s="180"/>
      <c r="AX73" s="180"/>
      <c r="AY73" s="180"/>
      <c r="AZ73" s="180"/>
      <c r="BA73" s="180"/>
      <c r="BB73" s="180"/>
      <c r="BC73" s="180"/>
      <c r="BD73" s="180"/>
      <c r="BE73" s="180"/>
      <c r="BF73" s="180"/>
      <c r="BG73" s="180"/>
      <c r="BH73" s="180"/>
      <c r="BI73" s="180"/>
    </row>
    <row r="74" spans="26:61">
      <c r="Z74" s="180"/>
      <c r="AA74" s="180"/>
      <c r="AB74" s="180"/>
      <c r="AC74" s="180"/>
      <c r="AD74" s="180"/>
      <c r="AE74" s="180"/>
      <c r="AF74" s="180"/>
      <c r="AG74" s="180"/>
      <c r="AH74" s="18" t="s">
        <v>68</v>
      </c>
      <c r="AI74" s="180"/>
      <c r="AJ74" s="180"/>
      <c r="AK74" s="180"/>
      <c r="AL74" s="180"/>
      <c r="AM74" s="180"/>
      <c r="AN74" s="180"/>
      <c r="AO74" s="180"/>
      <c r="AP74" s="180"/>
      <c r="AQ74" s="180"/>
      <c r="AR74" s="180"/>
      <c r="AS74" s="180"/>
      <c r="AT74" s="180"/>
      <c r="AU74" s="180"/>
      <c r="AV74" s="180"/>
      <c r="AW74" s="180"/>
      <c r="AX74" s="180"/>
      <c r="AY74" s="180"/>
      <c r="AZ74" s="180"/>
      <c r="BA74" s="180"/>
      <c r="BB74" s="180"/>
      <c r="BC74" s="180"/>
      <c r="BD74" s="180"/>
      <c r="BE74" s="180"/>
      <c r="BF74" s="180"/>
      <c r="BG74" s="180"/>
      <c r="BH74" s="180"/>
      <c r="BI74" s="180"/>
    </row>
    <row r="75" spans="26:61">
      <c r="Z75" s="180"/>
      <c r="AA75" s="180"/>
      <c r="AB75" s="180"/>
      <c r="AC75" s="180"/>
      <c r="AD75" s="180"/>
      <c r="AE75" s="180"/>
      <c r="AF75" s="180"/>
      <c r="AG75" s="180"/>
      <c r="AH75" s="18" t="s">
        <v>69</v>
      </c>
      <c r="AI75" s="180"/>
      <c r="AJ75" s="180"/>
      <c r="AK75" s="180"/>
      <c r="AL75" s="180"/>
      <c r="AM75" s="180"/>
      <c r="AN75" s="180"/>
      <c r="AO75" s="180"/>
      <c r="AP75" s="180"/>
      <c r="AQ75" s="180"/>
      <c r="AR75" s="180"/>
      <c r="AS75" s="180"/>
      <c r="AT75" s="180"/>
      <c r="AU75" s="180"/>
      <c r="AV75" s="180"/>
      <c r="AW75" s="180"/>
      <c r="AX75" s="180"/>
      <c r="AY75" s="180"/>
      <c r="AZ75" s="180"/>
      <c r="BA75" s="180"/>
      <c r="BB75" s="180"/>
      <c r="BC75" s="180"/>
      <c r="BD75" s="180"/>
      <c r="BE75" s="180"/>
      <c r="BF75" s="180"/>
      <c r="BG75" s="180"/>
      <c r="BH75" s="180"/>
      <c r="BI75" s="180"/>
    </row>
    <row r="76" spans="26:61">
      <c r="Z76" s="180"/>
      <c r="AA76" s="180"/>
      <c r="AB76" s="180"/>
      <c r="AC76" s="180"/>
      <c r="AD76" s="180"/>
      <c r="AE76" s="180"/>
      <c r="AF76" s="180"/>
      <c r="AG76" s="180"/>
      <c r="AH76" s="18" t="s">
        <v>70</v>
      </c>
      <c r="AI76" s="180"/>
      <c r="AJ76" s="180"/>
      <c r="AK76" s="180"/>
      <c r="AL76" s="180"/>
      <c r="AM76" s="180"/>
      <c r="AN76" s="180"/>
      <c r="AO76" s="180"/>
      <c r="AP76" s="180"/>
      <c r="AQ76" s="180"/>
      <c r="AR76" s="180"/>
      <c r="AS76" s="180"/>
      <c r="AT76" s="180"/>
      <c r="AU76" s="180"/>
      <c r="AV76" s="180"/>
      <c r="AW76" s="180"/>
      <c r="AX76" s="180"/>
      <c r="AY76" s="180"/>
      <c r="AZ76" s="180"/>
      <c r="BA76" s="180"/>
      <c r="BB76" s="180"/>
      <c r="BC76" s="180"/>
      <c r="BD76" s="180"/>
      <c r="BE76" s="180"/>
      <c r="BF76" s="180"/>
      <c r="BG76" s="180"/>
      <c r="BH76" s="180"/>
      <c r="BI76" s="180"/>
    </row>
    <row r="77" spans="26:61">
      <c r="Z77" s="180"/>
      <c r="AA77" s="180"/>
      <c r="AB77" s="180"/>
      <c r="AC77" s="180"/>
      <c r="AD77" s="180"/>
      <c r="AE77" s="180"/>
      <c r="AF77" s="180"/>
      <c r="AG77" s="180"/>
      <c r="AH77" s="18" t="s">
        <v>71</v>
      </c>
      <c r="AI77" s="180"/>
      <c r="AJ77" s="180"/>
      <c r="AK77" s="180"/>
      <c r="AL77" s="180"/>
      <c r="AM77" s="180"/>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row>
    <row r="78" spans="26:61">
      <c r="AH78" s="18" t="s">
        <v>72</v>
      </c>
    </row>
    <row r="79" spans="26:61">
      <c r="AH79" s="18" t="s">
        <v>73</v>
      </c>
    </row>
    <row r="80" spans="26:61">
      <c r="AH80" s="18" t="s">
        <v>74</v>
      </c>
    </row>
  </sheetData>
  <sheetProtection formatRows="0"/>
  <mergeCells count="52">
    <mergeCell ref="B21:F21"/>
    <mergeCell ref="K21:M21"/>
    <mergeCell ref="B22:F22"/>
    <mergeCell ref="K22:M22"/>
    <mergeCell ref="B20:W20"/>
    <mergeCell ref="E3:O3"/>
    <mergeCell ref="E4:O4"/>
    <mergeCell ref="E6:H6"/>
    <mergeCell ref="I6:J6"/>
    <mergeCell ref="B2:X2"/>
    <mergeCell ref="B5:D5"/>
    <mergeCell ref="E5:O5"/>
    <mergeCell ref="R6:S6"/>
    <mergeCell ref="B16:D16"/>
    <mergeCell ref="E16:O16"/>
    <mergeCell ref="E9:H9"/>
    <mergeCell ref="E10:H10"/>
    <mergeCell ref="E11:H11"/>
    <mergeCell ref="E15:O15"/>
    <mergeCell ref="E7:H7"/>
    <mergeCell ref="I7:J7"/>
    <mergeCell ref="R7:S7"/>
    <mergeCell ref="Q13:U13"/>
    <mergeCell ref="B14:D14"/>
    <mergeCell ref="E14:O14"/>
    <mergeCell ref="E8:H8"/>
    <mergeCell ref="E17:H17"/>
    <mergeCell ref="I17:J17"/>
    <mergeCell ref="R17:S17"/>
    <mergeCell ref="E18:H18"/>
    <mergeCell ref="I18:J18"/>
    <mergeCell ref="R18:S18"/>
    <mergeCell ref="K23:M23"/>
    <mergeCell ref="O23:W23"/>
    <mergeCell ref="B30:F30"/>
    <mergeCell ref="K30:M30"/>
    <mergeCell ref="B27:G27"/>
    <mergeCell ref="K27:M27"/>
    <mergeCell ref="B28:G28"/>
    <mergeCell ref="K28:M28"/>
    <mergeCell ref="B29:F29"/>
    <mergeCell ref="K29:M29"/>
    <mergeCell ref="K24:M24"/>
    <mergeCell ref="B26:G26"/>
    <mergeCell ref="K26:M26"/>
    <mergeCell ref="B23:I23"/>
    <mergeCell ref="B24:I24"/>
    <mergeCell ref="B32:X32"/>
    <mergeCell ref="B33:X33"/>
    <mergeCell ref="AA57:AE57"/>
    <mergeCell ref="B25:G25"/>
    <mergeCell ref="K25:M25"/>
  </mergeCells>
  <phoneticPr fontId="2"/>
  <conditionalFormatting sqref="E4:F5">
    <cfRule type="expression" dxfId="24" priority="19">
      <formula>$Q$2&lt;&gt;#REF!</formula>
    </cfRule>
  </conditionalFormatting>
  <conditionalFormatting sqref="E15:F15">
    <cfRule type="expression" dxfId="23" priority="34">
      <formula>#REF!=#REF!</formula>
    </cfRule>
  </conditionalFormatting>
  <conditionalFormatting sqref="E16:F16">
    <cfRule type="expression" dxfId="22" priority="1">
      <formula>$Q$2&lt;&gt;#REF!</formula>
    </cfRule>
  </conditionalFormatting>
  <conditionalFormatting sqref="E6:H11">
    <cfRule type="expression" dxfId="21" priority="20">
      <formula>$Q$2&lt;&gt;#REF!</formula>
    </cfRule>
  </conditionalFormatting>
  <conditionalFormatting sqref="E17:H18">
    <cfRule type="expression" dxfId="20" priority="35">
      <formula>$Q$13&lt;&gt;#REF!</formula>
    </cfRule>
    <cfRule type="expression" dxfId="19" priority="36">
      <formula>$Q$2&lt;&gt;#REF!</formula>
    </cfRule>
  </conditionalFormatting>
  <conditionalFormatting sqref="K21:K30">
    <cfRule type="expression" dxfId="18" priority="2">
      <formula>#REF!&lt;&gt;#REF!</formula>
    </cfRule>
  </conditionalFormatting>
  <conditionalFormatting sqref="O6:Q11">
    <cfRule type="expression" dxfId="17" priority="21">
      <formula>$Q$2&lt;&gt;#REF!</formula>
    </cfRule>
  </conditionalFormatting>
  <conditionalFormatting sqref="O17:Q18">
    <cfRule type="expression" dxfId="16" priority="22">
      <formula>$Q$13&lt;&gt;#REF!</formula>
    </cfRule>
  </conditionalFormatting>
  <conditionalFormatting sqref="V13:Y13 E15:F15">
    <cfRule type="expression" dxfId="15" priority="33">
      <formula>$Q$13&lt;&gt;#REF!</formula>
    </cfRule>
  </conditionalFormatting>
  <conditionalFormatting sqref="Y2">
    <cfRule type="expression" dxfId="14" priority="32">
      <formula>$Q$2&lt;&gt;#REF!</formula>
    </cfRule>
  </conditionalFormatting>
  <dataValidations count="7">
    <dataValidation type="list" allowBlank="1" showInputMessage="1" showErrorMessage="1" sqref="AB73:AE73" xr:uid="{00000000-0002-0000-0200-000000000000}">
      <formula1>#REF!</formula1>
    </dataValidation>
    <dataValidation type="list" allowBlank="1" showInputMessage="1" showErrorMessage="1" sqref="AA57:AE57" xr:uid="{00000000-0002-0000-0200-000001000000}">
      <formula1>$AA$53:$AA$55</formula1>
    </dataValidation>
    <dataValidation type="list" allowBlank="1" showInputMessage="1" showErrorMessage="1" sqref="E15:O15" xr:uid="{00000000-0002-0000-0200-000002000000}">
      <formula1>$BL$15:$BO$15</formula1>
    </dataValidation>
    <dataValidation type="list" allowBlank="1" showInputMessage="1" showErrorMessage="1" sqref="E14:O14" xr:uid="{00000000-0002-0000-0200-000003000000}">
      <formula1>$BL$14:$BN$14</formula1>
    </dataValidation>
    <dataValidation type="list" allowBlank="1" showInputMessage="1" showErrorMessage="1" sqref="E4:O4" xr:uid="{00000000-0002-0000-0200-000004000000}">
      <formula1>$AJ$5:$AJ$7</formula1>
    </dataValidation>
    <dataValidation type="list" allowBlank="1" showInputMessage="1" showErrorMessage="1" sqref="E3:O3" xr:uid="{00000000-0002-0000-0200-000005000000}">
      <formula1>$BL$3:$BN$3</formula1>
    </dataValidation>
    <dataValidation type="list" allowBlank="1" showInputMessage="1" showErrorMessage="1" sqref="K21:M21" xr:uid="{00000000-0002-0000-0200-000006000000}">
      <formula1>"　,評価基準,誘導水準"</formula1>
    </dataValidation>
  </dataValidations>
  <printOptions horizontalCentered="1"/>
  <pageMargins left="0.31496062992125984" right="0.31496062992125984" top="0.59055118110236227" bottom="0.59055118110236227" header="0.31496062992125984" footer="0.19685039370078741"/>
  <pageSetup paperSize="9" scale="88" fitToHeight="0" orientation="portrait" r:id="rId1"/>
  <headerFooter>
    <oddFooter>&amp;L都市開発諸制度チェックシート2025年度版</oddFooter>
  </headerFooter>
  <colBreaks count="1" manualBreakCount="1">
    <brk id="6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E80"/>
  <sheetViews>
    <sheetView showGridLines="0" view="pageBreakPreview" zoomScaleNormal="100" zoomScaleSheetLayoutView="100" workbookViewId="0">
      <selection activeCell="D37" sqref="D37:G37"/>
    </sheetView>
  </sheetViews>
  <sheetFormatPr defaultColWidth="8.59765625" defaultRowHeight="15"/>
  <cols>
    <col min="1" max="1" width="0.59765625" style="1" customWidth="1"/>
    <col min="2" max="3" width="2.09765625" style="9" customWidth="1"/>
    <col min="4" max="5" width="12" style="9" customWidth="1"/>
    <col min="6" max="6" width="20.19921875" style="9" customWidth="1"/>
    <col min="7" max="7" width="4.3984375" style="9" customWidth="1"/>
    <col min="8" max="10" width="3.19921875" style="75" customWidth="1"/>
    <col min="11" max="11" width="3.19921875" style="9" customWidth="1"/>
    <col min="12" max="12" width="4.8984375" style="9" customWidth="1"/>
    <col min="13" max="13" width="3.59765625" style="9" customWidth="1"/>
    <col min="14" max="15" width="3.69921875" style="9" customWidth="1"/>
    <col min="16" max="16" width="3.59765625" style="9" customWidth="1"/>
    <col min="17" max="17" width="3.69921875" style="9" customWidth="1"/>
    <col min="18" max="21" width="3.19921875" style="9" customWidth="1"/>
    <col min="22" max="22" width="5.59765625" style="9" customWidth="1"/>
    <col min="23" max="23" width="5.19921875" style="9" customWidth="1"/>
    <col min="24" max="24" width="0.59765625" style="1" customWidth="1"/>
    <col min="25" max="25" width="1.09765625" style="1" customWidth="1"/>
    <col min="26" max="26" width="3.69921875" style="1" hidden="1" customWidth="1"/>
    <col min="27" max="27" width="8.59765625" style="1" hidden="1" customWidth="1"/>
    <col min="28" max="48" width="3.59765625" style="1" hidden="1" customWidth="1"/>
    <col min="49" max="49" width="8.59765625" style="1" hidden="1" customWidth="1"/>
    <col min="50" max="71" width="3.59765625" style="1" customWidth="1"/>
    <col min="72" max="16384" width="8.59765625" style="1"/>
  </cols>
  <sheetData>
    <row r="1" spans="1:49" ht="15.75" customHeight="1">
      <c r="A1" s="185" t="s">
        <v>119</v>
      </c>
      <c r="B1" s="11"/>
      <c r="C1" s="11"/>
      <c r="D1" s="11"/>
      <c r="E1" s="11"/>
      <c r="F1" s="11"/>
      <c r="G1" s="11"/>
      <c r="H1" s="72"/>
      <c r="I1" s="72"/>
      <c r="J1" s="72"/>
      <c r="K1" s="11"/>
      <c r="L1" s="11"/>
      <c r="M1" s="10"/>
      <c r="N1" s="11"/>
      <c r="O1" s="16"/>
      <c r="P1" s="1"/>
      <c r="Q1" s="1"/>
      <c r="R1" s="1"/>
      <c r="S1" s="1"/>
      <c r="T1" s="1"/>
      <c r="U1" s="1"/>
      <c r="V1" s="1"/>
      <c r="W1" s="1"/>
      <c r="AW1" s="1">
        <v>1</v>
      </c>
    </row>
    <row r="2" spans="1:49" ht="15.75" customHeight="1">
      <c r="B2" s="634" t="s">
        <v>85</v>
      </c>
      <c r="C2" s="635"/>
      <c r="D2" s="635"/>
      <c r="E2" s="635"/>
      <c r="F2" s="635"/>
      <c r="G2" s="635"/>
      <c r="H2" s="635"/>
      <c r="I2" s="635"/>
      <c r="J2" s="635"/>
      <c r="K2" s="635"/>
      <c r="L2" s="635"/>
      <c r="M2" s="635"/>
      <c r="N2" s="635"/>
      <c r="O2" s="635"/>
      <c r="P2" s="635"/>
      <c r="Q2" s="635"/>
      <c r="R2" s="635"/>
      <c r="S2" s="635"/>
      <c r="T2" s="635"/>
      <c r="U2" s="635"/>
      <c r="V2" s="635"/>
      <c r="W2" s="636"/>
      <c r="AW2" s="1">
        <v>1</v>
      </c>
    </row>
    <row r="3" spans="1:49" ht="15.75" customHeight="1" thickBot="1">
      <c r="B3" s="618" t="s">
        <v>210</v>
      </c>
      <c r="C3" s="619"/>
      <c r="D3" s="619"/>
      <c r="E3" s="619"/>
      <c r="F3" s="619"/>
      <c r="G3" s="619"/>
      <c r="H3" s="619"/>
      <c r="I3" s="619"/>
      <c r="J3" s="619"/>
      <c r="K3" s="620"/>
      <c r="L3" s="620"/>
      <c r="M3" s="620"/>
      <c r="N3" s="620"/>
      <c r="O3" s="620"/>
      <c r="P3" s="620"/>
      <c r="Q3" s="620"/>
      <c r="R3" s="620"/>
      <c r="S3" s="620"/>
      <c r="T3" s="620"/>
      <c r="U3" s="620"/>
      <c r="V3" s="620"/>
      <c r="W3" s="621"/>
    </row>
    <row r="4" spans="1:49" ht="15.6" customHeight="1" thickBot="1">
      <c r="B4" s="78"/>
      <c r="C4" s="570" t="s">
        <v>100</v>
      </c>
      <c r="D4" s="571"/>
      <c r="E4" s="571"/>
      <c r="F4" s="571"/>
      <c r="G4" s="572"/>
      <c r="H4" s="637"/>
      <c r="I4" s="638"/>
      <c r="J4" s="639"/>
      <c r="K4" s="4"/>
      <c r="L4" s="43"/>
      <c r="M4" s="51"/>
      <c r="N4" s="51"/>
      <c r="O4" s="51"/>
      <c r="P4" s="52"/>
      <c r="Q4" s="52"/>
      <c r="R4" s="52"/>
      <c r="S4" s="52"/>
      <c r="T4" s="52"/>
      <c r="U4" s="52"/>
      <c r="V4" s="63"/>
      <c r="W4" s="40"/>
      <c r="X4" s="16"/>
      <c r="Z4" s="5"/>
      <c r="AA4" s="13" t="s">
        <v>21</v>
      </c>
      <c r="AB4" s="13"/>
      <c r="AC4" s="14"/>
      <c r="AD4" s="13"/>
      <c r="AE4" s="13"/>
      <c r="AF4" s="13"/>
      <c r="AG4" s="10"/>
      <c r="AH4" s="10"/>
      <c r="AI4" s="10"/>
      <c r="AJ4" s="12"/>
      <c r="AK4" s="12"/>
      <c r="AL4" s="12"/>
      <c r="AM4" s="12"/>
      <c r="AN4" s="12"/>
      <c r="AO4" s="12"/>
      <c r="AP4" s="12"/>
      <c r="AQ4" s="12"/>
      <c r="AR4" s="12"/>
      <c r="AS4" s="12"/>
      <c r="AT4" s="12"/>
      <c r="AU4" s="12"/>
    </row>
    <row r="5" spans="1:49" ht="15.75" customHeight="1">
      <c r="B5" s="78"/>
      <c r="C5" s="570" t="s">
        <v>250</v>
      </c>
      <c r="D5" s="571"/>
      <c r="E5" s="571"/>
      <c r="F5" s="571"/>
      <c r="G5" s="643"/>
      <c r="H5" s="640">
        <f>ROUNDDOWN(H4*0.05,2)</f>
        <v>0</v>
      </c>
      <c r="I5" s="640"/>
      <c r="J5" s="640"/>
      <c r="K5" s="71" t="s">
        <v>241</v>
      </c>
      <c r="L5" s="43"/>
      <c r="M5" s="51"/>
      <c r="N5" s="51"/>
      <c r="O5" s="51"/>
      <c r="P5" s="52"/>
      <c r="Q5" s="52"/>
      <c r="R5" s="52"/>
      <c r="S5" s="52"/>
      <c r="T5" s="52"/>
      <c r="U5" s="52"/>
      <c r="V5" s="63"/>
      <c r="W5" s="40"/>
      <c r="X5" s="16"/>
      <c r="Z5" s="5"/>
      <c r="AA5" s="13" t="s">
        <v>17</v>
      </c>
      <c r="AB5" s="13"/>
      <c r="AC5" s="14"/>
      <c r="AD5" s="13"/>
      <c r="AE5" s="13"/>
      <c r="AF5" s="13"/>
      <c r="AG5" s="10"/>
      <c r="AH5" s="10"/>
      <c r="AI5" s="10"/>
      <c r="AJ5" s="12"/>
      <c r="AK5" s="12"/>
      <c r="AL5" s="12"/>
      <c r="AM5" s="12"/>
      <c r="AN5" s="12"/>
      <c r="AO5" s="12"/>
      <c r="AP5" s="12"/>
      <c r="AQ5" s="12"/>
      <c r="AR5" s="12"/>
      <c r="AS5" s="12"/>
      <c r="AT5" s="12"/>
      <c r="AU5" s="12"/>
    </row>
    <row r="6" spans="1:49" ht="15.75" customHeight="1">
      <c r="B6" s="78"/>
      <c r="C6" s="570" t="s">
        <v>101</v>
      </c>
      <c r="D6" s="571"/>
      <c r="E6" s="571"/>
      <c r="F6" s="571"/>
      <c r="G6" s="571"/>
      <c r="H6" s="641">
        <f>建築物の概要!E16</f>
        <v>0</v>
      </c>
      <c r="I6" s="641"/>
      <c r="J6" s="641"/>
      <c r="K6" s="644" t="str">
        <f>IF(H6&gt;10000,"10,000㎡超",IF(H6&gt;=5000,"5,000㎡以上10,000㎡以下",IF(H6&gt;=2000,"2,000㎡以上5,000㎡未満",IF(H6&lt;2000,"2,000㎡未満"))))</f>
        <v>2,000㎡未満</v>
      </c>
      <c r="L6" s="645"/>
      <c r="M6" s="645"/>
      <c r="N6" s="645"/>
      <c r="O6" s="645"/>
      <c r="P6" s="645"/>
      <c r="Q6" s="645"/>
      <c r="R6" s="52"/>
      <c r="S6" s="52"/>
      <c r="T6" s="52"/>
      <c r="U6" s="52"/>
      <c r="V6" s="63"/>
      <c r="W6" s="40"/>
      <c r="X6" s="16"/>
      <c r="Z6" s="5"/>
      <c r="AA6" s="13" t="s">
        <v>17</v>
      </c>
      <c r="AB6" s="13"/>
      <c r="AC6" s="14"/>
      <c r="AD6" s="13"/>
      <c r="AE6" s="13"/>
      <c r="AF6" s="13"/>
      <c r="AG6" s="10"/>
      <c r="AH6" s="10"/>
      <c r="AI6" s="10"/>
      <c r="AJ6" s="12"/>
      <c r="AK6" s="12"/>
      <c r="AL6" s="12"/>
      <c r="AM6" s="12"/>
      <c r="AN6" s="12"/>
      <c r="AO6" s="12"/>
      <c r="AP6" s="12"/>
      <c r="AQ6" s="12"/>
      <c r="AR6" s="12"/>
      <c r="AS6" s="12"/>
      <c r="AT6" s="12"/>
      <c r="AU6" s="12"/>
    </row>
    <row r="7" spans="1:49" ht="15.75" customHeight="1">
      <c r="B7" s="78"/>
      <c r="C7" s="570" t="s">
        <v>102</v>
      </c>
      <c r="D7" s="571"/>
      <c r="E7" s="571"/>
      <c r="F7" s="571"/>
      <c r="G7" s="643"/>
      <c r="H7" s="642">
        <f>IF(H6&gt;10000,36,IF(H6&gt;=5000,18,IF(H6&gt;=2000,9,IF(H6&lt;2000,0))))</f>
        <v>0</v>
      </c>
      <c r="I7" s="642"/>
      <c r="J7" s="642"/>
      <c r="K7" s="2"/>
      <c r="L7" s="43"/>
      <c r="M7" s="51"/>
      <c r="N7" s="51"/>
      <c r="O7" s="51"/>
      <c r="P7" s="52"/>
      <c r="Q7" s="52"/>
      <c r="R7" s="52"/>
      <c r="S7" s="52"/>
      <c r="T7" s="52"/>
      <c r="U7" s="52"/>
      <c r="V7" s="63"/>
      <c r="W7" s="40"/>
      <c r="X7" s="16"/>
      <c r="Z7" s="5"/>
      <c r="AA7" s="13" t="s">
        <v>21</v>
      </c>
      <c r="AB7" s="13"/>
      <c r="AC7" s="14"/>
      <c r="AD7" s="13"/>
      <c r="AE7" s="13"/>
      <c r="AF7" s="13"/>
      <c r="AG7" s="10"/>
      <c r="AH7" s="10"/>
      <c r="AI7" s="10"/>
      <c r="AJ7" s="12"/>
      <c r="AK7" s="12"/>
      <c r="AL7" s="12"/>
      <c r="AM7" s="12"/>
      <c r="AN7" s="12"/>
      <c r="AO7" s="12"/>
      <c r="AP7" s="12"/>
      <c r="AQ7" s="12"/>
      <c r="AR7" s="12"/>
      <c r="AS7" s="12"/>
      <c r="AT7" s="12"/>
      <c r="AU7" s="12"/>
    </row>
    <row r="8" spans="1:49" ht="15.75" customHeight="1" thickBot="1">
      <c r="B8" s="78"/>
      <c r="C8" s="570" t="s">
        <v>107</v>
      </c>
      <c r="D8" s="571"/>
      <c r="E8" s="571"/>
      <c r="F8" s="571"/>
      <c r="G8" s="643"/>
      <c r="H8" s="613">
        <f>IF(H6&gt;10000,12,IF(H6&gt;=5000,6,IF(H6&gt;=2000,3,IF(H6&lt;2000,0))))</f>
        <v>0</v>
      </c>
      <c r="I8" s="613"/>
      <c r="J8" s="613"/>
      <c r="K8" s="2"/>
      <c r="L8" s="43"/>
      <c r="M8" s="51"/>
      <c r="N8" s="51"/>
      <c r="O8" s="51"/>
      <c r="P8" s="52"/>
      <c r="Q8" s="52"/>
      <c r="R8" s="52"/>
      <c r="S8" s="52"/>
      <c r="T8" s="52"/>
      <c r="U8" s="52"/>
      <c r="V8" s="63"/>
      <c r="W8" s="40"/>
      <c r="X8" s="16"/>
      <c r="Z8" s="5"/>
      <c r="AA8" s="13" t="s">
        <v>17</v>
      </c>
      <c r="AB8" s="13"/>
      <c r="AC8" s="14"/>
      <c r="AD8" s="13"/>
      <c r="AE8" s="13"/>
      <c r="AF8" s="13"/>
      <c r="AG8" s="10"/>
      <c r="AH8" s="10"/>
      <c r="AI8" s="10"/>
      <c r="AJ8" s="12"/>
      <c r="AK8" s="12"/>
      <c r="AL8" s="12"/>
      <c r="AM8" s="12"/>
      <c r="AN8" s="12"/>
      <c r="AO8" s="12"/>
      <c r="AP8" s="12"/>
      <c r="AQ8" s="12"/>
      <c r="AR8" s="12"/>
      <c r="AS8" s="12"/>
      <c r="AT8" s="12"/>
      <c r="AU8" s="12"/>
    </row>
    <row r="9" spans="1:49" ht="15.75" customHeight="1" thickBot="1">
      <c r="B9" s="78"/>
      <c r="C9" s="570" t="s">
        <v>104</v>
      </c>
      <c r="D9" s="571"/>
      <c r="E9" s="571"/>
      <c r="F9" s="571"/>
      <c r="G9" s="572"/>
      <c r="H9" s="483"/>
      <c r="I9" s="484"/>
      <c r="J9" s="485"/>
      <c r="K9" s="4"/>
      <c r="L9" s="43"/>
      <c r="M9" s="51"/>
      <c r="N9" s="51"/>
      <c r="O9" s="51"/>
      <c r="P9" s="52"/>
      <c r="Q9" s="52"/>
      <c r="R9" s="52"/>
      <c r="S9" s="52"/>
      <c r="T9" s="52"/>
      <c r="U9" s="52"/>
      <c r="V9" s="63"/>
      <c r="W9" s="40"/>
      <c r="X9" s="16"/>
      <c r="Z9" s="5"/>
      <c r="AA9" s="13" t="s">
        <v>17</v>
      </c>
      <c r="AB9" s="13"/>
      <c r="AC9" s="14"/>
      <c r="AD9" s="13"/>
      <c r="AE9" s="13"/>
      <c r="AF9" s="13"/>
      <c r="AG9" s="10"/>
      <c r="AH9" s="10"/>
      <c r="AI9" s="10"/>
      <c r="AJ9" s="12"/>
      <c r="AK9" s="12"/>
      <c r="AL9" s="12"/>
      <c r="AM9" s="12"/>
      <c r="AN9" s="12"/>
      <c r="AO9" s="12"/>
      <c r="AP9" s="12"/>
      <c r="AQ9" s="12"/>
      <c r="AR9" s="12"/>
      <c r="AS9" s="12"/>
      <c r="AT9" s="12"/>
      <c r="AU9" s="12"/>
    </row>
    <row r="10" spans="1:49" ht="15.75" customHeight="1">
      <c r="B10" s="78"/>
      <c r="C10" s="570" t="s">
        <v>103</v>
      </c>
      <c r="D10" s="571"/>
      <c r="E10" s="571"/>
      <c r="F10" s="571"/>
      <c r="G10" s="643"/>
      <c r="H10" s="668">
        <f>H4-H9</f>
        <v>0</v>
      </c>
      <c r="I10" s="668"/>
      <c r="J10" s="668"/>
      <c r="K10" s="77" t="s">
        <v>105</v>
      </c>
      <c r="L10" s="43"/>
      <c r="M10" s="51"/>
      <c r="N10" s="51"/>
      <c r="O10" s="51"/>
      <c r="P10" s="52"/>
      <c r="Q10" s="52"/>
      <c r="R10" s="52"/>
      <c r="S10" s="52"/>
      <c r="T10" s="52"/>
      <c r="U10" s="52"/>
      <c r="V10" s="63"/>
      <c r="W10" s="40"/>
      <c r="X10" s="16"/>
      <c r="Z10" s="5"/>
      <c r="AA10" s="13"/>
      <c r="AB10" s="13"/>
      <c r="AC10" s="14"/>
      <c r="AD10" s="13"/>
      <c r="AE10" s="13"/>
      <c r="AF10" s="13"/>
      <c r="AG10" s="10"/>
      <c r="AH10" s="10"/>
      <c r="AI10" s="10"/>
      <c r="AJ10" s="12"/>
      <c r="AK10" s="12"/>
      <c r="AL10" s="12"/>
      <c r="AM10" s="12"/>
      <c r="AN10" s="12"/>
      <c r="AO10" s="12"/>
      <c r="AP10" s="12"/>
      <c r="AQ10" s="12"/>
      <c r="AR10" s="12"/>
      <c r="AS10" s="12"/>
      <c r="AT10" s="12"/>
      <c r="AU10" s="12"/>
    </row>
    <row r="11" spans="1:49" ht="15.75" customHeight="1">
      <c r="B11" s="78"/>
      <c r="C11" s="570" t="s">
        <v>106</v>
      </c>
      <c r="D11" s="571"/>
      <c r="E11" s="571"/>
      <c r="F11" s="571"/>
      <c r="G11" s="643"/>
      <c r="H11" s="669">
        <f>IF(H5&lt;H10,H5,H10)</f>
        <v>0</v>
      </c>
      <c r="I11" s="669"/>
      <c r="J11" s="669"/>
      <c r="K11" s="2"/>
      <c r="L11" s="43"/>
      <c r="M11" s="51"/>
      <c r="N11" s="51"/>
      <c r="O11" s="51"/>
      <c r="P11" s="52"/>
      <c r="Q11" s="52"/>
      <c r="R11" s="52"/>
      <c r="S11" s="52"/>
      <c r="T11" s="52"/>
      <c r="U11" s="52"/>
      <c r="V11" s="63"/>
      <c r="W11" s="40"/>
      <c r="X11" s="16"/>
      <c r="Z11" s="5"/>
      <c r="AA11" s="13"/>
      <c r="AB11" s="13"/>
      <c r="AC11" s="14"/>
      <c r="AD11" s="13"/>
      <c r="AE11" s="13"/>
      <c r="AF11" s="13"/>
      <c r="AG11" s="10"/>
      <c r="AH11" s="10"/>
      <c r="AI11" s="10"/>
      <c r="AJ11" s="12"/>
      <c r="AK11" s="12"/>
      <c r="AL11" s="12"/>
      <c r="AM11" s="12"/>
      <c r="AN11" s="12"/>
      <c r="AO11" s="12"/>
      <c r="AP11" s="12"/>
      <c r="AQ11" s="12"/>
      <c r="AR11" s="12"/>
      <c r="AS11" s="12"/>
      <c r="AT11" s="12"/>
      <c r="AU11" s="12"/>
    </row>
    <row r="12" spans="1:49" ht="15.75" customHeight="1">
      <c r="B12" s="78"/>
      <c r="C12" s="570" t="s">
        <v>251</v>
      </c>
      <c r="D12" s="571"/>
      <c r="E12" s="571"/>
      <c r="F12" s="571"/>
      <c r="G12" s="643"/>
      <c r="H12" s="670">
        <f>ROUNDDOWN(H11*0.15,0)</f>
        <v>0</v>
      </c>
      <c r="I12" s="670"/>
      <c r="J12" s="670"/>
      <c r="K12" s="77" t="s">
        <v>240</v>
      </c>
      <c r="L12" s="43"/>
      <c r="M12" s="51"/>
      <c r="N12" s="51"/>
      <c r="O12" s="51"/>
      <c r="P12" s="52"/>
      <c r="Q12" s="52"/>
      <c r="R12" s="52"/>
      <c r="S12" s="52"/>
      <c r="T12" s="52"/>
      <c r="U12" s="52"/>
      <c r="V12" s="63"/>
      <c r="W12" s="40"/>
      <c r="X12" s="16"/>
      <c r="Z12" s="5"/>
      <c r="AA12" s="13"/>
      <c r="AB12" s="13"/>
      <c r="AC12" s="14"/>
      <c r="AD12" s="13"/>
      <c r="AE12" s="13"/>
      <c r="AF12" s="13"/>
      <c r="AG12" s="10"/>
      <c r="AH12" s="10"/>
      <c r="AI12" s="10"/>
      <c r="AJ12" s="12"/>
      <c r="AK12" s="12"/>
      <c r="AL12" s="12"/>
      <c r="AM12" s="12"/>
      <c r="AN12" s="12"/>
      <c r="AO12" s="12"/>
      <c r="AP12" s="12"/>
      <c r="AQ12" s="12"/>
      <c r="AR12" s="12"/>
      <c r="AS12" s="12"/>
      <c r="AT12" s="12"/>
      <c r="AU12" s="12"/>
    </row>
    <row r="13" spans="1:49" ht="15.75" customHeight="1" thickBot="1">
      <c r="B13" s="78"/>
      <c r="C13" s="570" t="s">
        <v>108</v>
      </c>
      <c r="D13" s="571"/>
      <c r="E13" s="571"/>
      <c r="F13" s="571"/>
      <c r="G13" s="643"/>
      <c r="H13" s="613">
        <f>IF(H12&gt;H7,H7,IF(H12&gt;=H8,H12,H8))</f>
        <v>0</v>
      </c>
      <c r="I13" s="613"/>
      <c r="J13" s="613"/>
      <c r="K13" s="77" t="s">
        <v>129</v>
      </c>
      <c r="L13" s="43"/>
      <c r="M13" s="51"/>
      <c r="N13" s="51"/>
      <c r="O13" s="51"/>
      <c r="P13" s="52"/>
      <c r="Q13" s="52"/>
      <c r="R13" s="52"/>
      <c r="S13" s="52"/>
      <c r="T13" s="52"/>
      <c r="U13" s="52"/>
      <c r="V13" s="63"/>
      <c r="W13" s="40"/>
      <c r="X13" s="16"/>
      <c r="Z13" s="5"/>
      <c r="AA13" s="13"/>
      <c r="AB13" s="13"/>
      <c r="AC13" s="14"/>
      <c r="AD13" s="13"/>
      <c r="AE13" s="13"/>
      <c r="AF13" s="13"/>
      <c r="AG13" s="10"/>
      <c r="AH13" s="10"/>
      <c r="AI13" s="10"/>
      <c r="AJ13" s="12"/>
      <c r="AK13" s="12"/>
      <c r="AL13" s="12"/>
      <c r="AM13" s="12"/>
      <c r="AN13" s="12"/>
      <c r="AO13" s="12"/>
      <c r="AP13" s="12"/>
      <c r="AQ13" s="12"/>
      <c r="AR13" s="12"/>
      <c r="AS13" s="12"/>
      <c r="AT13" s="12"/>
      <c r="AU13" s="12"/>
    </row>
    <row r="14" spans="1:49" ht="15.75" customHeight="1" thickBot="1">
      <c r="B14" s="78"/>
      <c r="C14" s="570" t="s">
        <v>109</v>
      </c>
      <c r="D14" s="571"/>
      <c r="E14" s="571"/>
      <c r="F14" s="571"/>
      <c r="G14" s="572"/>
      <c r="H14" s="483"/>
      <c r="I14" s="484"/>
      <c r="J14" s="485"/>
      <c r="K14" s="4"/>
      <c r="L14" s="43"/>
      <c r="M14" s="51"/>
      <c r="N14" s="51"/>
      <c r="O14" s="51"/>
      <c r="P14" s="52"/>
      <c r="Q14" s="52"/>
      <c r="R14" s="52"/>
      <c r="S14" s="52"/>
      <c r="T14" s="52"/>
      <c r="U14" s="52"/>
      <c r="V14" s="63"/>
      <c r="W14" s="40"/>
      <c r="X14" s="16"/>
      <c r="Z14" s="5"/>
      <c r="AA14" s="13"/>
      <c r="AB14" s="13"/>
      <c r="AC14" s="14"/>
      <c r="AD14" s="13"/>
      <c r="AE14" s="13"/>
      <c r="AF14" s="13"/>
      <c r="AG14" s="10"/>
      <c r="AH14" s="10"/>
      <c r="AI14" s="10"/>
      <c r="AJ14" s="12"/>
      <c r="AK14" s="12"/>
      <c r="AL14" s="12"/>
      <c r="AM14" s="12"/>
      <c r="AN14" s="12"/>
      <c r="AO14" s="12"/>
      <c r="AP14" s="12"/>
      <c r="AQ14" s="12"/>
      <c r="AR14" s="12"/>
      <c r="AS14" s="12"/>
      <c r="AT14" s="12"/>
      <c r="AU14" s="12"/>
    </row>
    <row r="15" spans="1:49" ht="15.75" customHeight="1">
      <c r="B15" s="78"/>
      <c r="C15" s="646" t="s">
        <v>110</v>
      </c>
      <c r="D15" s="647"/>
      <c r="E15" s="647"/>
      <c r="F15" s="647"/>
      <c r="G15" s="671"/>
      <c r="H15" s="672">
        <f>IF(H14="評価基準",H13*2,H13*3)</f>
        <v>0</v>
      </c>
      <c r="I15" s="672"/>
      <c r="J15" s="672"/>
      <c r="K15" s="77" t="s">
        <v>111</v>
      </c>
      <c r="L15" s="43"/>
      <c r="M15" s="51"/>
      <c r="N15" s="51"/>
      <c r="O15" s="51"/>
      <c r="P15" s="52"/>
      <c r="Q15" s="52"/>
      <c r="R15" s="52"/>
      <c r="S15" s="52"/>
      <c r="T15" s="52"/>
      <c r="U15" s="52"/>
      <c r="V15" s="63"/>
      <c r="W15" s="40"/>
      <c r="X15" s="16"/>
      <c r="Z15" s="5"/>
      <c r="AA15" s="13"/>
      <c r="AB15" s="13"/>
      <c r="AC15" s="14"/>
      <c r="AD15" s="13"/>
      <c r="AE15" s="13"/>
      <c r="AF15" s="13"/>
      <c r="AG15" s="10"/>
      <c r="AH15" s="10"/>
      <c r="AI15" s="10"/>
      <c r="AJ15" s="12"/>
      <c r="AK15" s="12"/>
      <c r="AL15" s="12"/>
      <c r="AM15" s="12"/>
      <c r="AN15" s="12"/>
      <c r="AO15" s="12"/>
      <c r="AP15" s="12"/>
      <c r="AQ15" s="12"/>
      <c r="AR15" s="12"/>
      <c r="AS15" s="12"/>
      <c r="AT15" s="12"/>
      <c r="AU15" s="12"/>
    </row>
    <row r="16" spans="1:49" ht="15.75" customHeight="1">
      <c r="B16" s="618" t="s">
        <v>211</v>
      </c>
      <c r="C16" s="619"/>
      <c r="D16" s="620"/>
      <c r="E16" s="620"/>
      <c r="F16" s="620"/>
      <c r="G16" s="620"/>
      <c r="H16" s="619"/>
      <c r="I16" s="619"/>
      <c r="J16" s="619"/>
      <c r="K16" s="619"/>
      <c r="L16" s="619"/>
      <c r="M16" s="619"/>
      <c r="N16" s="620"/>
      <c r="O16" s="620"/>
      <c r="P16" s="620"/>
      <c r="Q16" s="620"/>
      <c r="R16" s="620"/>
      <c r="S16" s="620"/>
      <c r="T16" s="620"/>
      <c r="U16" s="620"/>
      <c r="V16" s="620"/>
      <c r="W16" s="621"/>
      <c r="X16" s="16"/>
      <c r="Z16" s="5"/>
      <c r="AA16" s="13"/>
      <c r="AB16" s="13"/>
      <c r="AC16" s="14"/>
      <c r="AD16" s="13"/>
      <c r="AE16" s="13"/>
      <c r="AF16" s="13"/>
      <c r="AG16" s="10"/>
      <c r="AH16" s="10"/>
      <c r="AI16" s="10"/>
      <c r="AJ16" s="12"/>
      <c r="AK16" s="12"/>
      <c r="AL16" s="12"/>
      <c r="AM16" s="12"/>
      <c r="AN16" s="12"/>
      <c r="AO16" s="12"/>
      <c r="AP16" s="12"/>
      <c r="AQ16" s="12"/>
      <c r="AR16" s="12"/>
      <c r="AS16" s="12"/>
      <c r="AT16" s="12"/>
      <c r="AU16" s="12"/>
    </row>
    <row r="17" spans="2:57" ht="7.95" customHeight="1">
      <c r="B17" s="91"/>
      <c r="C17" s="628" t="s">
        <v>166</v>
      </c>
      <c r="D17" s="628"/>
      <c r="E17" s="628"/>
      <c r="F17" s="628"/>
      <c r="G17" s="628"/>
      <c r="H17" s="629" t="s">
        <v>205</v>
      </c>
      <c r="I17" s="649"/>
      <c r="J17" s="650"/>
      <c r="K17" s="629" t="s">
        <v>155</v>
      </c>
      <c r="L17" s="630"/>
      <c r="M17" s="630"/>
      <c r="N17" s="630" t="s">
        <v>204</v>
      </c>
      <c r="O17" s="630"/>
      <c r="P17" s="667"/>
      <c r="Q17" s="648" t="s">
        <v>171</v>
      </c>
      <c r="R17" s="649"/>
      <c r="S17" s="649"/>
      <c r="T17" s="649"/>
      <c r="U17" s="650"/>
      <c r="V17" s="660" t="s">
        <v>201</v>
      </c>
      <c r="W17" s="92"/>
      <c r="X17" s="16"/>
      <c r="Z17" s="5"/>
      <c r="AA17" s="13"/>
      <c r="AB17" s="13"/>
      <c r="AC17" s="14"/>
      <c r="AD17" s="13"/>
      <c r="AE17" s="13"/>
      <c r="AF17" s="13"/>
      <c r="AG17" s="10"/>
      <c r="AH17" s="10"/>
      <c r="AI17" s="10"/>
      <c r="AJ17" s="12"/>
      <c r="AK17" s="12"/>
      <c r="AL17" s="12"/>
      <c r="AM17" s="12"/>
      <c r="AN17" s="12"/>
      <c r="AO17" s="12"/>
      <c r="AP17" s="12"/>
      <c r="AQ17" s="12"/>
      <c r="AR17" s="12"/>
      <c r="AS17" s="12"/>
      <c r="AT17" s="12"/>
      <c r="AU17" s="12"/>
    </row>
    <row r="18" spans="2:57" ht="7.2" customHeight="1" thickBot="1">
      <c r="B18" s="91"/>
      <c r="C18" s="418"/>
      <c r="D18" s="418"/>
      <c r="E18" s="418"/>
      <c r="F18" s="418"/>
      <c r="G18" s="418"/>
      <c r="H18" s="604" t="s">
        <v>168</v>
      </c>
      <c r="I18" s="605"/>
      <c r="J18" s="606"/>
      <c r="K18" s="601" t="s">
        <v>169</v>
      </c>
      <c r="L18" s="602"/>
      <c r="M18" s="602"/>
      <c r="N18" s="602" t="s">
        <v>203</v>
      </c>
      <c r="O18" s="602"/>
      <c r="P18" s="603"/>
      <c r="Q18" s="651"/>
      <c r="R18" s="652"/>
      <c r="S18" s="652"/>
      <c r="T18" s="652"/>
      <c r="U18" s="653"/>
      <c r="V18" s="661"/>
      <c r="W18" s="92"/>
      <c r="X18" s="16"/>
      <c r="Z18" s="5"/>
      <c r="AA18" s="13"/>
      <c r="AB18" s="13"/>
      <c r="AC18" s="14"/>
      <c r="AD18" s="13"/>
      <c r="AE18" s="13"/>
      <c r="AF18" s="13"/>
      <c r="AG18" s="10"/>
      <c r="AH18" s="10"/>
      <c r="AI18" s="10"/>
      <c r="AJ18" s="12"/>
      <c r="AK18" s="12"/>
      <c r="AL18" s="12"/>
      <c r="AM18" s="12"/>
      <c r="AN18" s="12"/>
      <c r="AO18" s="12"/>
      <c r="AP18" s="12"/>
      <c r="AQ18" s="12"/>
      <c r="AR18" s="12"/>
      <c r="AS18" s="12"/>
      <c r="AT18" s="12"/>
      <c r="AU18" s="12"/>
    </row>
    <row r="19" spans="2:57" ht="15.75" customHeight="1" thickBot="1">
      <c r="B19" s="78"/>
      <c r="C19" s="4"/>
      <c r="D19" s="570" t="s">
        <v>156</v>
      </c>
      <c r="E19" s="571"/>
      <c r="F19" s="571"/>
      <c r="G19" s="572"/>
      <c r="H19" s="486"/>
      <c r="I19" s="487"/>
      <c r="J19" s="488"/>
      <c r="K19" s="665"/>
      <c r="L19" s="666"/>
      <c r="M19" s="666"/>
      <c r="N19" s="666"/>
      <c r="O19" s="666"/>
      <c r="P19" s="673"/>
      <c r="Q19" s="654"/>
      <c r="R19" s="655"/>
      <c r="S19" s="655"/>
      <c r="T19" s="655"/>
      <c r="U19" s="656"/>
      <c r="V19" s="225" t="s">
        <v>445</v>
      </c>
      <c r="W19" s="40"/>
      <c r="X19" s="16"/>
      <c r="Z19" s="5"/>
      <c r="AA19" s="13"/>
      <c r="AB19" s="13"/>
      <c r="AC19" s="14"/>
      <c r="AD19" s="13"/>
      <c r="AE19" s="13"/>
      <c r="AF19" s="13"/>
      <c r="AG19" s="10"/>
      <c r="AH19" s="10"/>
      <c r="AI19" s="10"/>
      <c r="AJ19" s="12"/>
      <c r="AK19" s="12"/>
      <c r="AL19" s="12"/>
      <c r="AM19" s="12"/>
      <c r="AN19" s="12"/>
      <c r="AO19" s="12"/>
      <c r="AP19" s="12"/>
      <c r="AQ19" s="12"/>
      <c r="AR19" s="12"/>
      <c r="AS19" s="12"/>
      <c r="AT19" s="12"/>
      <c r="AU19" s="12"/>
      <c r="AX19" s="612"/>
      <c r="AY19" s="612"/>
      <c r="AZ19" s="612"/>
      <c r="BA19" s="612"/>
      <c r="BB19" s="609"/>
      <c r="BC19" s="609"/>
      <c r="BD19" s="609"/>
      <c r="BE19" s="609"/>
    </row>
    <row r="20" spans="2:57" ht="15.75" customHeight="1" thickBot="1">
      <c r="B20" s="78"/>
      <c r="C20" s="4"/>
      <c r="D20" s="570" t="s">
        <v>157</v>
      </c>
      <c r="E20" s="571"/>
      <c r="F20" s="571"/>
      <c r="G20" s="571"/>
      <c r="H20" s="614"/>
      <c r="I20" s="614"/>
      <c r="J20" s="615"/>
      <c r="K20" s="486"/>
      <c r="L20" s="487"/>
      <c r="M20" s="487"/>
      <c r="N20" s="662" t="str">
        <f>IF(K20="","",ROUNDDOWN(K20/1000,2))</f>
        <v/>
      </c>
      <c r="O20" s="663"/>
      <c r="P20" s="664"/>
      <c r="Q20" s="654"/>
      <c r="R20" s="655"/>
      <c r="S20" s="655"/>
      <c r="T20" s="655"/>
      <c r="U20" s="656"/>
      <c r="V20" s="225"/>
      <c r="W20" s="93"/>
      <c r="X20" s="16"/>
      <c r="Z20" s="5"/>
      <c r="AA20" s="13"/>
      <c r="AB20" s="13"/>
      <c r="AC20" s="14"/>
      <c r="AD20" s="13"/>
      <c r="AE20" s="13"/>
      <c r="AF20" s="13"/>
      <c r="AG20" s="10"/>
      <c r="AH20" s="10"/>
      <c r="AI20" s="10"/>
      <c r="AJ20" s="12"/>
      <c r="AK20" s="12"/>
      <c r="AL20" s="12"/>
      <c r="AM20" s="12"/>
      <c r="AN20" s="12"/>
      <c r="AO20" s="12"/>
      <c r="AP20" s="12"/>
      <c r="AQ20" s="12"/>
      <c r="AR20" s="12"/>
      <c r="AS20" s="12"/>
      <c r="AT20" s="12"/>
      <c r="AU20" s="12"/>
      <c r="AX20" s="612"/>
      <c r="AY20" s="612"/>
      <c r="AZ20" s="612"/>
      <c r="BA20" s="612"/>
      <c r="BB20" s="609"/>
      <c r="BC20" s="609"/>
      <c r="BD20" s="609"/>
      <c r="BE20" s="609"/>
    </row>
    <row r="21" spans="2:57" ht="15.75" customHeight="1" thickBot="1">
      <c r="B21" s="78"/>
      <c r="C21" s="4"/>
      <c r="D21" s="570" t="s">
        <v>158</v>
      </c>
      <c r="E21" s="571"/>
      <c r="F21" s="571"/>
      <c r="G21" s="571"/>
      <c r="H21" s="616"/>
      <c r="I21" s="616"/>
      <c r="J21" s="617"/>
      <c r="K21" s="486"/>
      <c r="L21" s="487"/>
      <c r="M21" s="487"/>
      <c r="N21" s="662" t="str">
        <f>IF(K21="","",ROUNDDOWN(K21/1000,2))</f>
        <v/>
      </c>
      <c r="O21" s="663"/>
      <c r="P21" s="664"/>
      <c r="Q21" s="657"/>
      <c r="R21" s="658"/>
      <c r="S21" s="658"/>
      <c r="T21" s="658"/>
      <c r="U21" s="659"/>
      <c r="V21" s="225"/>
      <c r="W21" s="40"/>
      <c r="X21" s="16"/>
      <c r="Z21" s="5"/>
      <c r="AA21" s="13"/>
      <c r="AB21" s="13"/>
      <c r="AC21" s="14"/>
      <c r="AD21" s="13"/>
      <c r="AE21" s="13"/>
      <c r="AF21" s="13"/>
      <c r="AG21" s="10"/>
      <c r="AH21" s="10"/>
      <c r="AI21" s="10"/>
      <c r="AJ21" s="12"/>
      <c r="AK21" s="12"/>
      <c r="AL21" s="12"/>
      <c r="AM21" s="12"/>
      <c r="AN21" s="12"/>
      <c r="AO21" s="12"/>
      <c r="AP21" s="12"/>
      <c r="AQ21" s="12"/>
      <c r="AR21" s="12"/>
      <c r="AS21" s="12"/>
      <c r="AT21" s="12"/>
      <c r="AU21" s="12"/>
      <c r="AX21" s="612"/>
      <c r="AY21" s="612"/>
      <c r="AZ21" s="612"/>
      <c r="BA21" s="612"/>
      <c r="BB21" s="609"/>
      <c r="BC21" s="609"/>
      <c r="BD21" s="609"/>
      <c r="BE21" s="609"/>
    </row>
    <row r="22" spans="2:57" ht="15.75" customHeight="1" thickBot="1">
      <c r="B22" s="78"/>
      <c r="C22" s="4"/>
      <c r="D22" s="570" t="s">
        <v>159</v>
      </c>
      <c r="E22" s="571"/>
      <c r="F22" s="571"/>
      <c r="G22" s="571"/>
      <c r="H22" s="616"/>
      <c r="I22" s="616"/>
      <c r="J22" s="617"/>
      <c r="K22" s="486"/>
      <c r="L22" s="487"/>
      <c r="M22" s="487"/>
      <c r="N22" s="662" t="str">
        <f>IF(K22="","",ROUNDDOWN(K22/1000,2))</f>
        <v/>
      </c>
      <c r="O22" s="663"/>
      <c r="P22" s="664"/>
      <c r="Q22" s="654"/>
      <c r="R22" s="655"/>
      <c r="S22" s="655"/>
      <c r="T22" s="655"/>
      <c r="U22" s="656"/>
      <c r="V22" s="225"/>
      <c r="W22" s="40"/>
      <c r="X22" s="16"/>
      <c r="Z22" s="5"/>
      <c r="AA22" s="13"/>
      <c r="AB22" s="13"/>
      <c r="AC22" s="14"/>
      <c r="AD22" s="13"/>
      <c r="AE22" s="13"/>
      <c r="AF22" s="13"/>
      <c r="AG22" s="10"/>
      <c r="AH22" s="10"/>
      <c r="AI22" s="10"/>
      <c r="AJ22" s="12"/>
      <c r="AK22" s="12"/>
      <c r="AL22" s="12"/>
      <c r="AM22" s="12"/>
      <c r="AN22" s="12"/>
      <c r="AO22" s="12"/>
      <c r="AP22" s="12"/>
      <c r="AQ22" s="12"/>
      <c r="AR22" s="12"/>
      <c r="AS22" s="12"/>
      <c r="AT22" s="12"/>
      <c r="AU22" s="12"/>
      <c r="AX22" s="612"/>
      <c r="AY22" s="612"/>
      <c r="AZ22" s="612"/>
      <c r="BA22" s="612"/>
      <c r="BB22" s="609"/>
      <c r="BC22" s="609"/>
      <c r="BD22" s="609"/>
      <c r="BE22" s="609"/>
    </row>
    <row r="23" spans="2:57" ht="15.75" customHeight="1" thickBot="1">
      <c r="B23" s="78"/>
      <c r="C23" s="4"/>
      <c r="D23" s="570" t="s">
        <v>160</v>
      </c>
      <c r="E23" s="571"/>
      <c r="F23" s="571"/>
      <c r="G23" s="571"/>
      <c r="H23" s="616"/>
      <c r="I23" s="616"/>
      <c r="J23" s="617"/>
      <c r="K23" s="486"/>
      <c r="L23" s="487"/>
      <c r="M23" s="487"/>
      <c r="N23" s="662" t="str">
        <f>IF(K23="","",ROUNDDOWN(K23/1000,2))</f>
        <v/>
      </c>
      <c r="O23" s="663"/>
      <c r="P23" s="664"/>
      <c r="Q23" s="654"/>
      <c r="R23" s="655"/>
      <c r="S23" s="655"/>
      <c r="T23" s="655"/>
      <c r="U23" s="656"/>
      <c r="V23" s="225"/>
      <c r="W23" s="40"/>
      <c r="X23" s="16"/>
      <c r="Z23" s="5"/>
      <c r="AA23" s="13"/>
      <c r="AB23" s="13"/>
      <c r="AC23" s="14"/>
      <c r="AD23" s="13"/>
      <c r="AE23" s="13"/>
      <c r="AF23" s="13"/>
      <c r="AG23" s="10"/>
      <c r="AH23" s="10"/>
      <c r="AI23" s="10"/>
      <c r="AJ23" s="12"/>
      <c r="AK23" s="12"/>
      <c r="AL23" s="12"/>
      <c r="AM23" s="12"/>
      <c r="AN23" s="12"/>
      <c r="AO23" s="12"/>
      <c r="AP23" s="12"/>
      <c r="AQ23" s="12"/>
      <c r="AR23" s="12"/>
      <c r="AS23" s="12"/>
      <c r="AT23" s="12"/>
      <c r="AU23" s="12"/>
      <c r="AX23" s="612"/>
      <c r="AY23" s="612"/>
      <c r="AZ23" s="612"/>
      <c r="BA23" s="612"/>
      <c r="BB23" s="609"/>
      <c r="BC23" s="609"/>
      <c r="BD23" s="609"/>
      <c r="BE23" s="609"/>
    </row>
    <row r="24" spans="2:57" ht="15.75" customHeight="1" thickBot="1">
      <c r="B24" s="78"/>
      <c r="C24" s="95"/>
      <c r="D24" s="646" t="s">
        <v>161</v>
      </c>
      <c r="E24" s="647"/>
      <c r="F24" s="647"/>
      <c r="G24" s="647"/>
      <c r="H24" s="616"/>
      <c r="I24" s="616"/>
      <c r="J24" s="617"/>
      <c r="K24" s="486"/>
      <c r="L24" s="487"/>
      <c r="M24" s="487"/>
      <c r="N24" s="662" t="str">
        <f>IF(K24="","",ROUNDDOWN(K24/1000,2))</f>
        <v/>
      </c>
      <c r="O24" s="663"/>
      <c r="P24" s="664"/>
      <c r="Q24" s="657"/>
      <c r="R24" s="658"/>
      <c r="S24" s="658"/>
      <c r="T24" s="658"/>
      <c r="U24" s="659"/>
      <c r="V24" s="225"/>
      <c r="W24" s="40"/>
      <c r="X24" s="16"/>
      <c r="Z24" s="5"/>
      <c r="AA24" s="13"/>
      <c r="AB24" s="13"/>
      <c r="AC24" s="14"/>
      <c r="AD24" s="13"/>
      <c r="AE24" s="13"/>
      <c r="AF24" s="13"/>
      <c r="AG24" s="10"/>
      <c r="AH24" s="10"/>
      <c r="AI24" s="10"/>
      <c r="AJ24" s="12"/>
      <c r="AK24" s="12"/>
      <c r="AL24" s="12"/>
      <c r="AM24" s="12"/>
      <c r="AN24" s="12"/>
      <c r="AO24" s="12"/>
      <c r="AP24" s="12"/>
      <c r="AQ24" s="12"/>
      <c r="AR24" s="12"/>
      <c r="AS24" s="12"/>
      <c r="AT24" s="12"/>
      <c r="AU24" s="12"/>
      <c r="AX24" s="612"/>
      <c r="AY24" s="612"/>
      <c r="AZ24" s="612"/>
      <c r="BA24" s="612"/>
      <c r="BB24" s="609"/>
      <c r="BC24" s="609"/>
      <c r="BD24" s="609"/>
      <c r="BE24" s="609"/>
    </row>
    <row r="25" spans="2:57" ht="7.95" customHeight="1">
      <c r="B25" s="78"/>
      <c r="C25" s="596" t="s">
        <v>167</v>
      </c>
      <c r="D25" s="597"/>
      <c r="E25" s="597"/>
      <c r="F25" s="597"/>
      <c r="G25" s="598"/>
      <c r="H25" s="601" t="s">
        <v>170</v>
      </c>
      <c r="I25" s="602"/>
      <c r="J25" s="603"/>
      <c r="K25" s="629" t="s">
        <v>206</v>
      </c>
      <c r="L25" s="630"/>
      <c r="M25" s="630"/>
      <c r="N25" s="607" t="s">
        <v>208</v>
      </c>
      <c r="O25" s="607"/>
      <c r="P25" s="608"/>
      <c r="Q25" s="648" t="s">
        <v>171</v>
      </c>
      <c r="R25" s="649"/>
      <c r="S25" s="649"/>
      <c r="T25" s="649"/>
      <c r="U25" s="650"/>
      <c r="V25" s="63"/>
      <c r="W25" s="40"/>
      <c r="X25" s="16"/>
      <c r="Z25" s="5"/>
      <c r="AA25" s="13"/>
      <c r="AB25" s="13"/>
      <c r="AC25" s="14"/>
      <c r="AD25" s="13"/>
      <c r="AE25" s="13"/>
      <c r="AF25" s="13"/>
      <c r="AG25" s="10"/>
      <c r="AH25" s="10"/>
      <c r="AI25" s="10"/>
      <c r="AJ25" s="12"/>
      <c r="AK25" s="12"/>
      <c r="AL25" s="12"/>
      <c r="AM25" s="12"/>
      <c r="AN25" s="12"/>
      <c r="AO25" s="12"/>
      <c r="AP25" s="12"/>
      <c r="AQ25" s="12"/>
      <c r="AR25" s="12"/>
      <c r="AS25" s="12"/>
      <c r="AT25" s="12"/>
      <c r="AU25" s="12"/>
      <c r="AX25" s="94"/>
      <c r="AY25" s="94"/>
      <c r="AZ25" s="94"/>
      <c r="BA25" s="94"/>
      <c r="BB25" s="222"/>
      <c r="BC25" s="222"/>
      <c r="BD25" s="222"/>
      <c r="BE25" s="222"/>
    </row>
    <row r="26" spans="2:57" ht="7.95" customHeight="1" thickBot="1">
      <c r="B26" s="78"/>
      <c r="C26" s="599"/>
      <c r="D26" s="418"/>
      <c r="E26" s="418"/>
      <c r="F26" s="418"/>
      <c r="G26" s="600"/>
      <c r="H26" s="604"/>
      <c r="I26" s="605"/>
      <c r="J26" s="606"/>
      <c r="K26" s="604" t="s">
        <v>207</v>
      </c>
      <c r="L26" s="605"/>
      <c r="M26" s="605"/>
      <c r="N26" s="605" t="s">
        <v>209</v>
      </c>
      <c r="O26" s="605"/>
      <c r="P26" s="606"/>
      <c r="Q26" s="651"/>
      <c r="R26" s="652"/>
      <c r="S26" s="652"/>
      <c r="T26" s="652"/>
      <c r="U26" s="653"/>
      <c r="V26" s="63"/>
      <c r="W26" s="40"/>
      <c r="X26" s="16"/>
      <c r="Z26" s="5"/>
      <c r="AA26" s="13"/>
      <c r="AB26" s="13"/>
      <c r="AC26" s="14"/>
      <c r="AD26" s="13"/>
      <c r="AE26" s="13"/>
      <c r="AF26" s="13"/>
      <c r="AG26" s="10"/>
      <c r="AH26" s="10"/>
      <c r="AI26" s="10"/>
      <c r="AJ26" s="12"/>
      <c r="AK26" s="12"/>
      <c r="AL26" s="12"/>
      <c r="AM26" s="12"/>
      <c r="AN26" s="12"/>
      <c r="AO26" s="12"/>
      <c r="AP26" s="12"/>
      <c r="AQ26" s="12"/>
      <c r="AR26" s="12"/>
      <c r="AS26" s="12"/>
      <c r="AT26" s="12"/>
      <c r="AU26" s="12"/>
      <c r="AX26" s="94"/>
      <c r="AY26" s="94"/>
      <c r="AZ26" s="94"/>
      <c r="BA26" s="94"/>
      <c r="BB26" s="222"/>
      <c r="BC26" s="222"/>
      <c r="BD26" s="222"/>
      <c r="BE26" s="222"/>
    </row>
    <row r="27" spans="2:57" ht="15.75" customHeight="1" thickBot="1">
      <c r="B27" s="78"/>
      <c r="C27" s="4"/>
      <c r="D27" s="570" t="s">
        <v>162</v>
      </c>
      <c r="E27" s="571"/>
      <c r="F27" s="571"/>
      <c r="G27" s="572"/>
      <c r="H27" s="486"/>
      <c r="I27" s="487"/>
      <c r="J27" s="582"/>
      <c r="K27" s="487"/>
      <c r="L27" s="487"/>
      <c r="M27" s="487"/>
      <c r="N27" s="583"/>
      <c r="O27" s="487"/>
      <c r="P27" s="488"/>
      <c r="Q27" s="654"/>
      <c r="R27" s="655"/>
      <c r="S27" s="655"/>
      <c r="T27" s="655"/>
      <c r="U27" s="656"/>
      <c r="V27" s="63"/>
      <c r="W27" s="40"/>
      <c r="X27" s="16"/>
      <c r="Z27" s="5"/>
      <c r="AA27" s="13"/>
      <c r="AB27" s="13"/>
      <c r="AC27" s="14"/>
      <c r="AD27" s="13"/>
      <c r="AE27" s="13"/>
      <c r="AF27" s="13"/>
      <c r="AG27" s="10"/>
      <c r="AH27" s="10"/>
      <c r="AI27" s="10"/>
      <c r="AJ27" s="12"/>
      <c r="AK27" s="12"/>
      <c r="AL27" s="12"/>
      <c r="AM27" s="12"/>
      <c r="AN27" s="12"/>
      <c r="AO27" s="12"/>
      <c r="AP27" s="12"/>
      <c r="AQ27" s="12"/>
      <c r="AR27" s="12"/>
      <c r="AS27" s="12"/>
      <c r="AT27" s="12"/>
      <c r="AU27" s="12"/>
      <c r="AX27" s="610"/>
      <c r="AY27" s="610"/>
      <c r="AZ27" s="610"/>
      <c r="BA27" s="610"/>
      <c r="BB27" s="609"/>
      <c r="BC27" s="609"/>
      <c r="BD27" s="609"/>
      <c r="BE27" s="609"/>
    </row>
    <row r="28" spans="2:57" ht="15.75" customHeight="1" thickBot="1">
      <c r="B28" s="78"/>
      <c r="C28" s="4"/>
      <c r="D28" s="570" t="s">
        <v>163</v>
      </c>
      <c r="E28" s="571"/>
      <c r="F28" s="571"/>
      <c r="G28" s="572"/>
      <c r="H28" s="486"/>
      <c r="I28" s="487"/>
      <c r="J28" s="582"/>
      <c r="K28" s="487"/>
      <c r="L28" s="487"/>
      <c r="M28" s="487"/>
      <c r="N28" s="583"/>
      <c r="O28" s="487"/>
      <c r="P28" s="488"/>
      <c r="Q28" s="611"/>
      <c r="R28" s="611"/>
      <c r="S28" s="611"/>
      <c r="T28" s="611"/>
      <c r="U28" s="611"/>
      <c r="V28" s="63"/>
      <c r="W28" s="40"/>
      <c r="X28" s="16"/>
      <c r="Z28" s="5"/>
      <c r="AA28" s="13"/>
      <c r="AB28" s="13"/>
      <c r="AC28" s="14"/>
      <c r="AD28" s="13"/>
      <c r="AE28" s="13"/>
      <c r="AF28" s="13"/>
      <c r="AG28" s="10"/>
      <c r="AH28" s="10"/>
      <c r="AI28" s="10"/>
      <c r="AJ28" s="12"/>
      <c r="AK28" s="12"/>
      <c r="AL28" s="12"/>
      <c r="AM28" s="12"/>
      <c r="AN28" s="12"/>
      <c r="AO28" s="12"/>
      <c r="AP28" s="12"/>
      <c r="AQ28" s="12"/>
      <c r="AR28" s="12"/>
      <c r="AS28" s="12"/>
      <c r="AT28" s="12"/>
      <c r="AU28" s="12"/>
    </row>
    <row r="29" spans="2:57" ht="15.75" customHeight="1" thickBot="1">
      <c r="B29" s="78"/>
      <c r="C29" s="4"/>
      <c r="D29" s="570" t="s">
        <v>164</v>
      </c>
      <c r="E29" s="571"/>
      <c r="F29" s="571"/>
      <c r="G29" s="572"/>
      <c r="H29" s="486"/>
      <c r="I29" s="487"/>
      <c r="J29" s="582"/>
      <c r="K29" s="492"/>
      <c r="L29" s="492"/>
      <c r="M29" s="492"/>
      <c r="N29" s="583"/>
      <c r="O29" s="487"/>
      <c r="P29" s="488"/>
      <c r="Q29" s="627"/>
      <c r="R29" s="627"/>
      <c r="S29" s="627"/>
      <c r="T29" s="627"/>
      <c r="U29" s="627"/>
      <c r="V29" s="63"/>
      <c r="W29" s="40"/>
      <c r="X29" s="16"/>
      <c r="Z29" s="5"/>
      <c r="AA29" s="13"/>
      <c r="AB29" s="13"/>
      <c r="AC29" s="14"/>
      <c r="AD29" s="13"/>
      <c r="AE29" s="13"/>
      <c r="AF29" s="13"/>
      <c r="AG29" s="10"/>
      <c r="AH29" s="10"/>
      <c r="AI29" s="10"/>
      <c r="AJ29" s="12"/>
      <c r="AK29" s="12"/>
      <c r="AL29" s="12"/>
      <c r="AM29" s="12"/>
      <c r="AN29" s="12"/>
      <c r="AO29" s="12"/>
      <c r="AP29" s="12"/>
      <c r="AQ29" s="12"/>
      <c r="AR29" s="12"/>
      <c r="AS29" s="12"/>
      <c r="AT29" s="12"/>
      <c r="AU29" s="12"/>
    </row>
    <row r="30" spans="2:57" ht="15.75" customHeight="1" thickBot="1">
      <c r="B30" s="78"/>
      <c r="C30" s="21"/>
      <c r="D30" s="579" t="s">
        <v>165</v>
      </c>
      <c r="E30" s="580"/>
      <c r="F30" s="580"/>
      <c r="G30" s="581"/>
      <c r="H30" s="486"/>
      <c r="I30" s="487"/>
      <c r="J30" s="582"/>
      <c r="K30" s="487"/>
      <c r="L30" s="487"/>
      <c r="M30" s="487"/>
      <c r="N30" s="583"/>
      <c r="O30" s="487"/>
      <c r="P30" s="488"/>
      <c r="Q30" s="626"/>
      <c r="R30" s="627"/>
      <c r="S30" s="627"/>
      <c r="T30" s="627"/>
      <c r="U30" s="627"/>
      <c r="V30" s="63"/>
      <c r="W30" s="40"/>
      <c r="X30" s="16"/>
      <c r="Z30" s="5"/>
      <c r="AA30" s="13"/>
      <c r="AB30" s="13"/>
      <c r="AC30" s="14"/>
      <c r="AD30" s="13"/>
      <c r="AE30" s="13"/>
      <c r="AF30" s="13"/>
      <c r="AG30" s="10"/>
      <c r="AH30" s="10"/>
      <c r="AI30" s="10"/>
      <c r="AJ30" s="12"/>
      <c r="AK30" s="12"/>
      <c r="AL30" s="12"/>
      <c r="AM30" s="12"/>
      <c r="AN30" s="12"/>
      <c r="AO30" s="12"/>
      <c r="AP30" s="12"/>
      <c r="AQ30" s="12"/>
      <c r="AR30" s="12"/>
      <c r="AS30" s="12"/>
      <c r="AT30" s="12"/>
      <c r="AU30" s="12"/>
    </row>
    <row r="31" spans="2:57" ht="15.75" customHeight="1">
      <c r="B31" s="140"/>
      <c r="C31" s="482" t="s">
        <v>220</v>
      </c>
      <c r="D31" s="482"/>
      <c r="E31" s="482"/>
      <c r="F31" s="482"/>
      <c r="G31" s="482"/>
      <c r="H31" s="584"/>
      <c r="I31" s="585"/>
      <c r="J31" s="586"/>
      <c r="K31" s="683" t="s">
        <v>253</v>
      </c>
      <c r="L31" s="684"/>
      <c r="M31" s="684"/>
      <c r="N31" s="684"/>
      <c r="O31" s="684"/>
      <c r="P31" s="684"/>
      <c r="Q31" s="684"/>
      <c r="R31" s="684"/>
      <c r="S31" s="684"/>
      <c r="T31" s="684"/>
      <c r="U31" s="684"/>
      <c r="V31" s="684"/>
      <c r="W31" s="685"/>
      <c r="X31" s="16"/>
      <c r="Z31" s="5"/>
      <c r="AA31" s="13"/>
      <c r="AB31" s="13"/>
      <c r="AC31" s="14"/>
      <c r="AD31" s="13"/>
      <c r="AE31" s="13"/>
      <c r="AF31" s="13"/>
      <c r="AG31" s="10"/>
      <c r="AH31" s="10"/>
      <c r="AI31" s="10"/>
      <c r="AJ31" s="12"/>
      <c r="AK31" s="12"/>
      <c r="AL31" s="12"/>
      <c r="AM31" s="12"/>
      <c r="AN31" s="12"/>
      <c r="AO31" s="12"/>
      <c r="AP31" s="12"/>
      <c r="AQ31" s="12"/>
      <c r="AR31" s="12"/>
      <c r="AS31" s="12"/>
      <c r="AT31" s="12"/>
      <c r="AU31" s="12"/>
    </row>
    <row r="32" spans="2:57" ht="15.75" customHeight="1">
      <c r="B32" s="622" t="s">
        <v>212</v>
      </c>
      <c r="C32" s="623"/>
      <c r="D32" s="623"/>
      <c r="E32" s="623"/>
      <c r="F32" s="623"/>
      <c r="G32" s="623"/>
      <c r="H32" s="623"/>
      <c r="I32" s="623"/>
      <c r="J32" s="623"/>
      <c r="K32" s="624"/>
      <c r="L32" s="624"/>
      <c r="M32" s="624"/>
      <c r="N32" s="624"/>
      <c r="O32" s="624"/>
      <c r="P32" s="624"/>
      <c r="Q32" s="624"/>
      <c r="R32" s="624"/>
      <c r="S32" s="624"/>
      <c r="T32" s="624"/>
      <c r="U32" s="624"/>
      <c r="V32" s="624"/>
      <c r="W32" s="625"/>
      <c r="X32" s="16"/>
      <c r="Z32" s="5"/>
      <c r="AA32" s="13"/>
      <c r="AB32" s="13"/>
      <c r="AC32" s="14"/>
      <c r="AD32" s="13"/>
      <c r="AE32" s="13"/>
      <c r="AF32" s="13"/>
      <c r="AG32" s="10"/>
      <c r="AH32" s="10"/>
      <c r="AI32" s="10"/>
      <c r="AJ32" s="12"/>
      <c r="AK32" s="12"/>
      <c r="AL32" s="12"/>
      <c r="AM32" s="12"/>
      <c r="AN32" s="12"/>
      <c r="AO32" s="12"/>
      <c r="AP32" s="12"/>
      <c r="AQ32" s="12"/>
      <c r="AR32" s="12"/>
      <c r="AS32" s="12"/>
      <c r="AT32" s="12"/>
      <c r="AU32" s="12"/>
    </row>
    <row r="33" spans="2:47" ht="7.95" customHeight="1">
      <c r="B33" s="78"/>
      <c r="C33" s="628" t="s">
        <v>166</v>
      </c>
      <c r="D33" s="628"/>
      <c r="E33" s="628"/>
      <c r="F33" s="628"/>
      <c r="G33" s="628"/>
      <c r="H33" s="587" t="s">
        <v>214</v>
      </c>
      <c r="I33" s="588"/>
      <c r="J33" s="588"/>
      <c r="K33" s="588"/>
      <c r="L33" s="588"/>
      <c r="M33" s="587" t="s">
        <v>215</v>
      </c>
      <c r="N33" s="588"/>
      <c r="O33" s="588"/>
      <c r="P33" s="588"/>
      <c r="Q33" s="588"/>
      <c r="R33" s="679"/>
      <c r="S33" s="182"/>
      <c r="T33" s="52"/>
      <c r="U33" s="52"/>
      <c r="V33" s="63"/>
      <c r="W33" s="40"/>
      <c r="X33" s="16"/>
      <c r="Z33" s="5"/>
      <c r="AA33" s="13"/>
      <c r="AB33" s="13"/>
      <c r="AC33" s="14"/>
      <c r="AD33" s="13"/>
      <c r="AE33" s="13"/>
      <c r="AF33" s="13"/>
      <c r="AG33" s="10"/>
      <c r="AH33" s="10"/>
      <c r="AI33" s="10"/>
      <c r="AJ33" s="12"/>
      <c r="AK33" s="12"/>
      <c r="AL33" s="12"/>
      <c r="AM33" s="12"/>
      <c r="AN33" s="12"/>
      <c r="AO33" s="12"/>
      <c r="AP33" s="12"/>
      <c r="AQ33" s="12"/>
      <c r="AR33" s="12"/>
      <c r="AS33" s="12"/>
      <c r="AT33" s="12"/>
      <c r="AU33" s="12"/>
    </row>
    <row r="34" spans="2:47" ht="5.7" customHeight="1">
      <c r="B34" s="78"/>
      <c r="C34" s="418"/>
      <c r="D34" s="418"/>
      <c r="E34" s="418"/>
      <c r="F34" s="418"/>
      <c r="G34" s="418"/>
      <c r="H34" s="593" t="s">
        <v>169</v>
      </c>
      <c r="I34" s="594"/>
      <c r="J34" s="594"/>
      <c r="K34" s="589" t="s">
        <v>216</v>
      </c>
      <c r="L34" s="590"/>
      <c r="M34" s="575" t="s">
        <v>200</v>
      </c>
      <c r="N34" s="576"/>
      <c r="O34" s="674" t="s">
        <v>217</v>
      </c>
      <c r="P34" s="675"/>
      <c r="Q34" s="675"/>
      <c r="R34" s="676"/>
      <c r="S34" s="680" t="s">
        <v>219</v>
      </c>
      <c r="T34" s="681"/>
      <c r="U34" s="681"/>
      <c r="V34" s="681"/>
      <c r="W34" s="682"/>
      <c r="X34" s="16"/>
      <c r="Z34" s="5"/>
      <c r="AA34" s="13"/>
      <c r="AB34" s="13"/>
      <c r="AC34" s="14"/>
      <c r="AD34" s="13"/>
      <c r="AE34" s="13"/>
      <c r="AF34" s="13"/>
      <c r="AG34" s="10"/>
      <c r="AH34" s="10"/>
      <c r="AI34" s="10"/>
      <c r="AJ34" s="12"/>
      <c r="AK34" s="12"/>
      <c r="AL34" s="12"/>
      <c r="AM34" s="12"/>
      <c r="AN34" s="12"/>
      <c r="AO34" s="12"/>
      <c r="AP34" s="12"/>
      <c r="AQ34" s="12"/>
      <c r="AR34" s="12"/>
      <c r="AS34" s="12"/>
      <c r="AT34" s="12"/>
      <c r="AU34" s="12"/>
    </row>
    <row r="35" spans="2:47" ht="12.45" customHeight="1" thickBot="1">
      <c r="B35" s="78"/>
      <c r="C35" s="181"/>
      <c r="D35" s="181"/>
      <c r="E35" s="181"/>
      <c r="F35" s="181"/>
      <c r="G35" s="181"/>
      <c r="H35" s="595"/>
      <c r="I35" s="577"/>
      <c r="J35" s="577"/>
      <c r="K35" s="591"/>
      <c r="L35" s="592"/>
      <c r="M35" s="577"/>
      <c r="N35" s="578"/>
      <c r="O35" s="591" t="s">
        <v>200</v>
      </c>
      <c r="P35" s="686"/>
      <c r="Q35" s="677" t="s">
        <v>218</v>
      </c>
      <c r="R35" s="678"/>
      <c r="S35" s="680"/>
      <c r="T35" s="681"/>
      <c r="U35" s="681"/>
      <c r="V35" s="681"/>
      <c r="W35" s="682"/>
      <c r="X35" s="16"/>
      <c r="Z35" s="5"/>
      <c r="AA35" s="13"/>
      <c r="AB35" s="13"/>
      <c r="AC35" s="14"/>
      <c r="AD35" s="13"/>
      <c r="AE35" s="13"/>
      <c r="AF35" s="13"/>
      <c r="AG35" s="10"/>
      <c r="AH35" s="10"/>
      <c r="AI35" s="10"/>
      <c r="AJ35" s="12"/>
      <c r="AK35" s="12"/>
      <c r="AL35" s="12"/>
      <c r="AM35" s="12"/>
      <c r="AN35" s="12"/>
      <c r="AO35" s="12"/>
      <c r="AP35" s="12"/>
      <c r="AQ35" s="12"/>
      <c r="AR35" s="12"/>
      <c r="AS35" s="12"/>
      <c r="AT35" s="12"/>
      <c r="AU35" s="12"/>
    </row>
    <row r="36" spans="2:47" ht="15.75" customHeight="1" thickBot="1">
      <c r="B36" s="78"/>
      <c r="C36" s="95"/>
      <c r="D36" s="570" t="s">
        <v>156</v>
      </c>
      <c r="E36" s="571"/>
      <c r="F36" s="571"/>
      <c r="G36" s="572"/>
      <c r="H36" s="486"/>
      <c r="I36" s="487"/>
      <c r="J36" s="582"/>
      <c r="K36" s="487"/>
      <c r="L36" s="488"/>
      <c r="M36" s="573"/>
      <c r="N36" s="574"/>
      <c r="O36" s="687"/>
      <c r="P36" s="689"/>
      <c r="Q36" s="687"/>
      <c r="R36" s="688"/>
      <c r="S36" s="183"/>
      <c r="T36" s="183"/>
      <c r="U36" s="183"/>
      <c r="V36" s="183"/>
      <c r="W36" s="184"/>
      <c r="X36" s="16"/>
      <c r="Z36" s="5"/>
      <c r="AA36" s="13"/>
      <c r="AB36" s="13"/>
      <c r="AC36" s="14"/>
      <c r="AD36" s="13"/>
      <c r="AE36" s="13"/>
      <c r="AF36" s="13"/>
      <c r="AG36" s="10"/>
      <c r="AH36" s="10"/>
      <c r="AI36" s="10"/>
      <c r="AJ36" s="12"/>
      <c r="AK36" s="12"/>
      <c r="AL36" s="12"/>
      <c r="AM36" s="12"/>
      <c r="AN36" s="12"/>
      <c r="AO36" s="12"/>
      <c r="AP36" s="12"/>
      <c r="AQ36" s="12"/>
      <c r="AR36" s="12"/>
      <c r="AS36" s="12"/>
      <c r="AT36" s="12"/>
      <c r="AU36" s="12"/>
    </row>
    <row r="37" spans="2:47" ht="15.75" customHeight="1" thickBot="1">
      <c r="B37" s="78"/>
      <c r="C37" s="4"/>
      <c r="D37" s="570" t="s">
        <v>157</v>
      </c>
      <c r="E37" s="571"/>
      <c r="F37" s="571"/>
      <c r="G37" s="571"/>
      <c r="H37" s="486"/>
      <c r="I37" s="487"/>
      <c r="J37" s="582"/>
      <c r="K37" s="487"/>
      <c r="L37" s="488"/>
      <c r="M37" s="573"/>
      <c r="N37" s="574"/>
      <c r="O37" s="687"/>
      <c r="P37" s="689"/>
      <c r="Q37" s="687"/>
      <c r="R37" s="688"/>
      <c r="S37" s="183"/>
      <c r="T37" s="183"/>
      <c r="U37" s="183"/>
      <c r="V37" s="183"/>
      <c r="W37" s="184"/>
      <c r="X37" s="16"/>
      <c r="Z37" s="5"/>
      <c r="AA37" s="13"/>
      <c r="AB37" s="13"/>
      <c r="AC37" s="14"/>
      <c r="AD37" s="13"/>
      <c r="AE37" s="13"/>
      <c r="AF37" s="13"/>
      <c r="AG37" s="10"/>
      <c r="AH37" s="10"/>
      <c r="AI37" s="10"/>
      <c r="AJ37" s="12"/>
      <c r="AK37" s="12"/>
      <c r="AL37" s="12"/>
      <c r="AM37" s="12"/>
      <c r="AN37" s="12"/>
      <c r="AO37" s="12"/>
      <c r="AP37" s="12"/>
      <c r="AQ37" s="12"/>
      <c r="AR37" s="12"/>
      <c r="AS37" s="12"/>
      <c r="AT37" s="12"/>
      <c r="AU37" s="12"/>
    </row>
    <row r="38" spans="2:47" ht="15.75" customHeight="1" thickBot="1">
      <c r="B38" s="78"/>
      <c r="C38" s="4"/>
      <c r="D38" s="570" t="s">
        <v>158</v>
      </c>
      <c r="E38" s="571"/>
      <c r="F38" s="571"/>
      <c r="G38" s="571"/>
      <c r="H38" s="486"/>
      <c r="I38" s="487"/>
      <c r="J38" s="582"/>
      <c r="K38" s="487"/>
      <c r="L38" s="488"/>
      <c r="M38" s="573"/>
      <c r="N38" s="574"/>
      <c r="O38" s="687"/>
      <c r="P38" s="689"/>
      <c r="Q38" s="687"/>
      <c r="R38" s="688"/>
      <c r="S38" s="52"/>
      <c r="T38" s="52"/>
      <c r="U38" s="52"/>
      <c r="V38" s="63"/>
      <c r="W38" s="40"/>
      <c r="X38" s="16"/>
      <c r="Z38" s="5"/>
      <c r="AA38" s="13"/>
      <c r="AB38" s="13"/>
      <c r="AC38" s="14"/>
      <c r="AD38" s="13"/>
      <c r="AE38" s="13"/>
      <c r="AF38" s="13"/>
      <c r="AG38" s="10"/>
      <c r="AH38" s="10"/>
      <c r="AI38" s="10"/>
      <c r="AJ38" s="12"/>
      <c r="AK38" s="12"/>
      <c r="AL38" s="12"/>
      <c r="AM38" s="12"/>
      <c r="AN38" s="12"/>
      <c r="AO38" s="12"/>
      <c r="AP38" s="12"/>
      <c r="AQ38" s="12"/>
      <c r="AR38" s="12"/>
      <c r="AS38" s="12"/>
      <c r="AT38" s="12"/>
      <c r="AU38" s="12"/>
    </row>
    <row r="39" spans="2:47" ht="15.75" customHeight="1" thickBot="1">
      <c r="B39" s="78"/>
      <c r="C39" s="4"/>
      <c r="D39" s="570" t="s">
        <v>159</v>
      </c>
      <c r="E39" s="571"/>
      <c r="F39" s="571"/>
      <c r="G39" s="571"/>
      <c r="H39" s="486"/>
      <c r="I39" s="487"/>
      <c r="J39" s="582"/>
      <c r="K39" s="487"/>
      <c r="L39" s="488"/>
      <c r="M39" s="573"/>
      <c r="N39" s="574"/>
      <c r="O39" s="687"/>
      <c r="P39" s="689"/>
      <c r="Q39" s="687"/>
      <c r="R39" s="688"/>
      <c r="S39" s="52"/>
      <c r="T39" s="52"/>
      <c r="U39" s="52"/>
      <c r="V39" s="63"/>
      <c r="W39" s="40"/>
      <c r="X39" s="16"/>
      <c r="Z39" s="5"/>
      <c r="AA39" s="13"/>
      <c r="AB39" s="13"/>
      <c r="AC39" s="14"/>
      <c r="AD39" s="13"/>
      <c r="AE39" s="13"/>
      <c r="AF39" s="13"/>
      <c r="AG39" s="10"/>
      <c r="AH39" s="10"/>
      <c r="AI39" s="10"/>
      <c r="AJ39" s="12"/>
      <c r="AK39" s="12"/>
      <c r="AL39" s="12"/>
      <c r="AM39" s="12"/>
      <c r="AN39" s="12"/>
      <c r="AO39" s="12"/>
      <c r="AP39" s="12"/>
      <c r="AQ39" s="12"/>
      <c r="AR39" s="12"/>
      <c r="AS39" s="12"/>
      <c r="AT39" s="12"/>
      <c r="AU39" s="12"/>
    </row>
    <row r="40" spans="2:47" ht="15.75" customHeight="1" thickBot="1">
      <c r="B40" s="78"/>
      <c r="C40" s="4"/>
      <c r="D40" s="570" t="s">
        <v>160</v>
      </c>
      <c r="E40" s="571"/>
      <c r="F40" s="571"/>
      <c r="G40" s="571"/>
      <c r="H40" s="486"/>
      <c r="I40" s="487"/>
      <c r="J40" s="582"/>
      <c r="K40" s="487"/>
      <c r="L40" s="488"/>
      <c r="M40" s="573"/>
      <c r="N40" s="574"/>
      <c r="O40" s="687"/>
      <c r="P40" s="689"/>
      <c r="Q40" s="687"/>
      <c r="R40" s="688"/>
      <c r="S40" s="52"/>
      <c r="T40" s="52"/>
      <c r="U40" s="52"/>
      <c r="V40" s="63"/>
      <c r="W40" s="40"/>
      <c r="X40" s="16"/>
      <c r="Z40" s="5"/>
      <c r="AA40" s="13"/>
      <c r="AB40" s="13"/>
      <c r="AC40" s="14"/>
      <c r="AD40" s="13"/>
      <c r="AE40" s="13"/>
      <c r="AF40" s="13"/>
      <c r="AG40" s="10"/>
      <c r="AH40" s="10"/>
      <c r="AI40" s="10"/>
      <c r="AJ40" s="12"/>
      <c r="AK40" s="12"/>
      <c r="AL40" s="12"/>
      <c r="AM40" s="12"/>
      <c r="AN40" s="12"/>
      <c r="AO40" s="12"/>
      <c r="AP40" s="12"/>
      <c r="AQ40" s="12"/>
      <c r="AR40" s="12"/>
      <c r="AS40" s="12"/>
      <c r="AT40" s="12"/>
      <c r="AU40" s="12"/>
    </row>
    <row r="41" spans="2:47" ht="15.75" customHeight="1" thickBot="1">
      <c r="B41" s="78"/>
      <c r="C41" s="4"/>
      <c r="D41" s="646" t="s">
        <v>161</v>
      </c>
      <c r="E41" s="647"/>
      <c r="F41" s="647"/>
      <c r="G41" s="647"/>
      <c r="H41" s="486"/>
      <c r="I41" s="487"/>
      <c r="J41" s="582"/>
      <c r="K41" s="487"/>
      <c r="L41" s="488"/>
      <c r="M41" s="573"/>
      <c r="N41" s="574"/>
      <c r="O41" s="687"/>
      <c r="P41" s="689"/>
      <c r="Q41" s="687"/>
      <c r="R41" s="688"/>
      <c r="S41" s="52"/>
      <c r="T41" s="52"/>
      <c r="U41" s="52"/>
      <c r="V41" s="63"/>
      <c r="W41" s="40"/>
      <c r="X41" s="16"/>
      <c r="Z41" s="5"/>
      <c r="AA41" s="13"/>
      <c r="AB41" s="13"/>
      <c r="AC41" s="14"/>
      <c r="AD41" s="13"/>
      <c r="AE41" s="13"/>
      <c r="AF41" s="13"/>
      <c r="AG41" s="10"/>
      <c r="AH41" s="10"/>
      <c r="AI41" s="10"/>
      <c r="AJ41" s="12"/>
      <c r="AK41" s="12"/>
      <c r="AL41" s="12"/>
      <c r="AM41" s="12"/>
      <c r="AN41" s="12"/>
      <c r="AO41" s="12"/>
      <c r="AP41" s="12"/>
      <c r="AQ41" s="12"/>
      <c r="AR41" s="12"/>
      <c r="AS41" s="12"/>
      <c r="AT41" s="12"/>
      <c r="AU41" s="12"/>
    </row>
    <row r="42" spans="2:47" ht="15.75" customHeight="1" thickBot="1">
      <c r="B42" s="79"/>
      <c r="C42" s="482" t="s">
        <v>221</v>
      </c>
      <c r="D42" s="482"/>
      <c r="E42" s="482"/>
      <c r="F42" s="482"/>
      <c r="G42" s="482"/>
      <c r="H42" s="486"/>
      <c r="I42" s="487"/>
      <c r="J42" s="488"/>
      <c r="K42" s="683" t="s">
        <v>254</v>
      </c>
      <c r="L42" s="684"/>
      <c r="M42" s="684"/>
      <c r="N42" s="684"/>
      <c r="O42" s="684"/>
      <c r="P42" s="684"/>
      <c r="Q42" s="684"/>
      <c r="R42" s="684"/>
      <c r="S42" s="684"/>
      <c r="T42" s="684"/>
      <c r="U42" s="684"/>
      <c r="V42" s="684"/>
      <c r="W42" s="685"/>
      <c r="X42" s="16"/>
      <c r="Z42" s="5"/>
      <c r="AA42" s="13"/>
      <c r="AB42" s="13"/>
      <c r="AC42" s="14"/>
      <c r="AD42" s="13"/>
      <c r="AE42" s="13"/>
      <c r="AF42" s="13"/>
      <c r="AG42" s="10"/>
      <c r="AH42" s="10"/>
      <c r="AI42" s="10"/>
      <c r="AJ42" s="12"/>
      <c r="AK42" s="12"/>
      <c r="AL42" s="12"/>
      <c r="AM42" s="12"/>
      <c r="AN42" s="12"/>
      <c r="AO42" s="12"/>
      <c r="AP42" s="12"/>
      <c r="AQ42" s="12"/>
      <c r="AR42" s="12"/>
      <c r="AS42" s="12"/>
      <c r="AT42" s="12"/>
      <c r="AU42" s="12"/>
    </row>
    <row r="43" spans="2:47" ht="15.75" customHeight="1" thickBot="1">
      <c r="B43" s="618" t="s">
        <v>213</v>
      </c>
      <c r="C43" s="619"/>
      <c r="D43" s="619"/>
      <c r="E43" s="619"/>
      <c r="F43" s="619"/>
      <c r="G43" s="619"/>
      <c r="H43" s="619"/>
      <c r="I43" s="619"/>
      <c r="J43" s="619"/>
      <c r="K43" s="619"/>
      <c r="L43" s="619"/>
      <c r="M43" s="620"/>
      <c r="N43" s="620"/>
      <c r="O43" s="620"/>
      <c r="P43" s="620"/>
      <c r="Q43" s="620"/>
      <c r="R43" s="620"/>
      <c r="S43" s="620"/>
      <c r="T43" s="620"/>
      <c r="U43" s="620"/>
      <c r="V43" s="620"/>
      <c r="W43" s="621"/>
      <c r="X43" s="16"/>
      <c r="Z43" s="5"/>
      <c r="AA43" s="13"/>
      <c r="AB43" s="13"/>
      <c r="AC43" s="14"/>
      <c r="AD43" s="13"/>
      <c r="AE43" s="13"/>
      <c r="AF43" s="13"/>
      <c r="AG43" s="10"/>
      <c r="AH43" s="10"/>
      <c r="AI43" s="10"/>
      <c r="AJ43" s="12"/>
      <c r="AK43" s="12"/>
      <c r="AL43" s="12"/>
      <c r="AM43" s="12"/>
      <c r="AN43" s="12"/>
      <c r="AO43" s="12"/>
      <c r="AP43" s="12"/>
      <c r="AQ43" s="12"/>
      <c r="AR43" s="12"/>
      <c r="AS43" s="12"/>
      <c r="AT43" s="12"/>
      <c r="AU43" s="12"/>
    </row>
    <row r="44" spans="2:47" ht="15.75" customHeight="1" thickBot="1">
      <c r="B44" s="91"/>
      <c r="C44" s="703" t="s">
        <v>223</v>
      </c>
      <c r="D44" s="571"/>
      <c r="E44" s="571"/>
      <c r="F44" s="571"/>
      <c r="G44" s="571"/>
      <c r="H44" s="486"/>
      <c r="I44" s="487"/>
      <c r="J44" s="487"/>
      <c r="K44" s="487"/>
      <c r="L44" s="488"/>
      <c r="M44" s="350"/>
      <c r="N44" s="350"/>
      <c r="O44" s="350"/>
      <c r="P44" s="350"/>
      <c r="Q44" s="350"/>
      <c r="R44" s="350"/>
      <c r="S44" s="350"/>
      <c r="T44" s="350"/>
      <c r="U44" s="350"/>
      <c r="V44" s="350"/>
      <c r="W44" s="351"/>
      <c r="X44" s="16"/>
      <c r="Z44" s="5"/>
      <c r="AA44" s="13"/>
      <c r="AB44" s="13"/>
      <c r="AC44" s="14"/>
      <c r="AD44" s="13"/>
      <c r="AE44" s="13"/>
      <c r="AF44" s="13"/>
      <c r="AG44" s="10"/>
      <c r="AH44" s="10"/>
      <c r="AI44" s="10"/>
      <c r="AJ44" s="12"/>
      <c r="AK44" s="12"/>
      <c r="AL44" s="12"/>
      <c r="AM44" s="12"/>
      <c r="AN44" s="12"/>
      <c r="AO44" s="12"/>
      <c r="AP44" s="12"/>
      <c r="AQ44" s="12"/>
      <c r="AR44" s="12"/>
      <c r="AS44" s="12"/>
      <c r="AT44" s="12"/>
      <c r="AU44" s="12"/>
    </row>
    <row r="45" spans="2:47" ht="15.75" customHeight="1" thickBot="1">
      <c r="B45" s="91"/>
      <c r="C45" s="703" t="s">
        <v>224</v>
      </c>
      <c r="D45" s="571"/>
      <c r="E45" s="571"/>
      <c r="F45" s="571"/>
      <c r="G45" s="571"/>
      <c r="H45" s="486"/>
      <c r="I45" s="487"/>
      <c r="J45" s="487"/>
      <c r="K45" s="487"/>
      <c r="L45" s="488"/>
      <c r="M45" s="16"/>
      <c r="N45" s="16"/>
      <c r="O45" s="16"/>
      <c r="P45" s="16"/>
      <c r="Q45" s="16"/>
      <c r="R45" s="16"/>
      <c r="S45" s="16"/>
      <c r="T45" s="16"/>
      <c r="U45" s="16"/>
      <c r="V45" s="16"/>
      <c r="W45" s="40"/>
      <c r="X45" s="16"/>
      <c r="Z45" s="5"/>
      <c r="AA45" s="13"/>
      <c r="AB45" s="13"/>
      <c r="AC45" s="14"/>
      <c r="AD45" s="13"/>
      <c r="AE45" s="13"/>
      <c r="AF45" s="13"/>
      <c r="AG45" s="10"/>
      <c r="AH45" s="10"/>
      <c r="AI45" s="10"/>
      <c r="AJ45" s="12"/>
      <c r="AK45" s="12"/>
      <c r="AL45" s="12"/>
      <c r="AM45" s="12"/>
      <c r="AN45" s="12"/>
      <c r="AO45" s="12"/>
      <c r="AP45" s="12"/>
      <c r="AQ45" s="12"/>
      <c r="AR45" s="12"/>
      <c r="AS45" s="12"/>
      <c r="AT45" s="12"/>
      <c r="AU45" s="12"/>
    </row>
    <row r="46" spans="2:47" ht="15.75" customHeight="1" thickBot="1">
      <c r="B46" s="91"/>
      <c r="C46" s="703" t="s">
        <v>225</v>
      </c>
      <c r="D46" s="571"/>
      <c r="E46" s="571"/>
      <c r="F46" s="571"/>
      <c r="G46" s="571"/>
      <c r="H46" s="507">
        <f>H44*H45/100</f>
        <v>0</v>
      </c>
      <c r="I46" s="508"/>
      <c r="J46" s="508"/>
      <c r="K46" s="508"/>
      <c r="L46" s="509"/>
      <c r="M46" s="1" t="s">
        <v>226</v>
      </c>
      <c r="N46" s="16"/>
      <c r="O46" s="16"/>
      <c r="P46" s="16"/>
      <c r="Q46" s="16"/>
      <c r="R46" s="16"/>
      <c r="S46" s="16"/>
      <c r="T46" s="16"/>
      <c r="U46" s="16"/>
      <c r="V46" s="16"/>
      <c r="W46" s="40"/>
      <c r="X46" s="16"/>
      <c r="Z46" s="5"/>
      <c r="AA46" s="13"/>
      <c r="AB46" s="13"/>
      <c r="AC46" s="14"/>
      <c r="AD46" s="13"/>
      <c r="AE46" s="13"/>
      <c r="AF46" s="13"/>
      <c r="AG46" s="10"/>
      <c r="AH46" s="10"/>
      <c r="AI46" s="10"/>
      <c r="AJ46" s="12"/>
      <c r="AK46" s="12"/>
      <c r="AL46" s="12"/>
      <c r="AM46" s="12"/>
      <c r="AN46" s="12"/>
      <c r="AO46" s="12"/>
      <c r="AP46" s="12"/>
      <c r="AQ46" s="12"/>
      <c r="AR46" s="12"/>
      <c r="AS46" s="12"/>
      <c r="AT46" s="12"/>
      <c r="AU46" s="12"/>
    </row>
    <row r="47" spans="2:47" ht="15.75" customHeight="1" thickBot="1">
      <c r="B47" s="91"/>
      <c r="C47" s="703" t="s">
        <v>227</v>
      </c>
      <c r="D47" s="571"/>
      <c r="E47" s="571"/>
      <c r="F47" s="571"/>
      <c r="G47" s="571"/>
      <c r="H47" s="486"/>
      <c r="I47" s="487"/>
      <c r="J47" s="487"/>
      <c r="K47" s="487"/>
      <c r="L47" s="488"/>
      <c r="M47" s="344"/>
      <c r="N47" s="344"/>
      <c r="O47" s="344"/>
      <c r="P47" s="344"/>
      <c r="Q47" s="344"/>
      <c r="R47" s="344"/>
      <c r="S47" s="344"/>
      <c r="T47" s="344"/>
      <c r="U47" s="344"/>
      <c r="V47" s="344"/>
      <c r="W47" s="352"/>
      <c r="X47" s="16"/>
      <c r="Z47" s="5"/>
      <c r="AA47" s="13"/>
      <c r="AB47" s="13"/>
      <c r="AC47" s="14"/>
      <c r="AD47" s="13"/>
      <c r="AE47" s="13"/>
      <c r="AF47" s="13"/>
      <c r="AG47" s="10"/>
      <c r="AH47" s="10"/>
      <c r="AI47" s="10"/>
      <c r="AJ47" s="12"/>
      <c r="AK47" s="12"/>
      <c r="AL47" s="12"/>
      <c r="AM47" s="12"/>
      <c r="AN47" s="12"/>
      <c r="AO47" s="12"/>
      <c r="AP47" s="12"/>
      <c r="AQ47" s="12"/>
      <c r="AR47" s="12"/>
      <c r="AS47" s="12"/>
      <c r="AT47" s="12"/>
      <c r="AU47" s="12"/>
    </row>
    <row r="48" spans="2:47" ht="15.75" customHeight="1">
      <c r="B48" s="91"/>
      <c r="C48" s="703" t="s">
        <v>228</v>
      </c>
      <c r="D48" s="571"/>
      <c r="E48" s="571"/>
      <c r="F48" s="571"/>
      <c r="G48" s="571"/>
      <c r="H48" s="700">
        <f>H44-H47</f>
        <v>0</v>
      </c>
      <c r="I48" s="701"/>
      <c r="J48" s="701"/>
      <c r="K48" s="701"/>
      <c r="L48" s="702"/>
      <c r="M48" s="16" t="s">
        <v>230</v>
      </c>
      <c r="N48" s="16"/>
      <c r="O48" s="16"/>
      <c r="P48" s="16"/>
      <c r="Q48" s="16"/>
      <c r="R48" s="344"/>
      <c r="S48" s="344"/>
      <c r="T48" s="344"/>
      <c r="U48" s="344"/>
      <c r="V48" s="344"/>
      <c r="W48" s="352"/>
      <c r="X48" s="16"/>
      <c r="Z48" s="5"/>
      <c r="AA48" s="13"/>
      <c r="AB48" s="13"/>
      <c r="AC48" s="14"/>
      <c r="AD48" s="13"/>
      <c r="AE48" s="13"/>
      <c r="AF48" s="13"/>
      <c r="AG48" s="10"/>
      <c r="AH48" s="10"/>
      <c r="AI48" s="10"/>
      <c r="AJ48" s="12"/>
      <c r="AK48" s="12"/>
      <c r="AL48" s="12"/>
      <c r="AM48" s="12"/>
      <c r="AN48" s="12"/>
      <c r="AO48" s="12"/>
      <c r="AP48" s="12"/>
      <c r="AQ48" s="12"/>
      <c r="AR48" s="12"/>
      <c r="AS48" s="12"/>
      <c r="AT48" s="12"/>
      <c r="AU48" s="12"/>
    </row>
    <row r="49" spans="2:47" ht="15.75" customHeight="1" thickBot="1">
      <c r="B49" s="91"/>
      <c r="C49" s="703" t="s">
        <v>229</v>
      </c>
      <c r="D49" s="571"/>
      <c r="E49" s="571"/>
      <c r="F49" s="571"/>
      <c r="G49" s="571"/>
      <c r="H49" s="697">
        <f>H45*H48/100/1.2</f>
        <v>0</v>
      </c>
      <c r="I49" s="698"/>
      <c r="J49" s="698"/>
      <c r="K49" s="698"/>
      <c r="L49" s="699"/>
      <c r="M49" s="167" t="s">
        <v>231</v>
      </c>
      <c r="N49" s="344"/>
      <c r="O49" s="344"/>
      <c r="P49" s="344"/>
      <c r="Q49" s="344"/>
      <c r="R49" s="344"/>
      <c r="S49" s="344"/>
      <c r="T49" s="344"/>
      <c r="U49" s="344"/>
      <c r="V49" s="344"/>
      <c r="W49" s="352"/>
      <c r="X49" s="16"/>
      <c r="Z49" s="5"/>
      <c r="AA49" s="13"/>
      <c r="AB49" s="13"/>
      <c r="AC49" s="14"/>
      <c r="AD49" s="13"/>
      <c r="AE49" s="13"/>
      <c r="AF49" s="13"/>
      <c r="AG49" s="10"/>
      <c r="AH49" s="10"/>
      <c r="AI49" s="10"/>
      <c r="AJ49" s="12"/>
      <c r="AK49" s="12"/>
      <c r="AL49" s="12"/>
      <c r="AM49" s="12"/>
      <c r="AN49" s="12"/>
      <c r="AO49" s="12"/>
      <c r="AP49" s="12"/>
      <c r="AQ49" s="12"/>
      <c r="AR49" s="12"/>
      <c r="AS49" s="12"/>
      <c r="AT49" s="12"/>
      <c r="AU49" s="12"/>
    </row>
    <row r="50" spans="2:47" ht="15.75" customHeight="1" thickBot="1">
      <c r="B50" s="78"/>
      <c r="C50" s="570" t="s">
        <v>233</v>
      </c>
      <c r="D50" s="571"/>
      <c r="E50" s="571"/>
      <c r="F50" s="571"/>
      <c r="G50" s="572"/>
      <c r="H50" s="486"/>
      <c r="I50" s="487"/>
      <c r="J50" s="487"/>
      <c r="K50" s="487"/>
      <c r="L50" s="488"/>
      <c r="M50" s="51"/>
      <c r="N50" s="51"/>
      <c r="O50" s="51"/>
      <c r="P50" s="52"/>
      <c r="Q50" s="52"/>
      <c r="R50" s="52"/>
      <c r="S50" s="52"/>
      <c r="T50" s="52"/>
      <c r="U50" s="52"/>
      <c r="V50" s="63"/>
      <c r="W50" s="40"/>
      <c r="X50" s="16"/>
      <c r="Z50" s="5"/>
      <c r="AA50" s="13"/>
      <c r="AB50" s="13"/>
      <c r="AC50" s="14"/>
      <c r="AD50" s="13"/>
      <c r="AE50" s="13"/>
      <c r="AF50" s="13"/>
      <c r="AG50" s="10"/>
      <c r="AH50" s="10"/>
      <c r="AI50" s="10"/>
      <c r="AJ50" s="12"/>
      <c r="AK50" s="12"/>
      <c r="AL50" s="12"/>
      <c r="AM50" s="12"/>
      <c r="AN50" s="12"/>
      <c r="AO50" s="12"/>
      <c r="AP50" s="12"/>
      <c r="AQ50" s="12"/>
      <c r="AR50" s="12"/>
      <c r="AS50" s="12"/>
      <c r="AT50" s="12"/>
      <c r="AU50" s="12"/>
    </row>
    <row r="51" spans="2:47" ht="15.75" customHeight="1" thickBot="1">
      <c r="B51" s="353"/>
      <c r="C51" s="571" t="s">
        <v>232</v>
      </c>
      <c r="D51" s="571"/>
      <c r="E51" s="571"/>
      <c r="F51" s="571"/>
      <c r="G51" s="572"/>
      <c r="H51" s="694"/>
      <c r="I51" s="695"/>
      <c r="J51" s="695"/>
      <c r="K51" s="695"/>
      <c r="L51" s="696"/>
      <c r="M51" s="51"/>
      <c r="N51" s="51"/>
      <c r="O51" s="51"/>
      <c r="P51" s="52"/>
      <c r="Q51" s="52"/>
      <c r="R51" s="52"/>
      <c r="S51" s="52"/>
      <c r="T51" s="52"/>
      <c r="U51" s="52"/>
      <c r="V51" s="63"/>
      <c r="W51" s="40"/>
      <c r="X51" s="16"/>
      <c r="Z51" s="5"/>
      <c r="AA51" s="13"/>
      <c r="AB51" s="13"/>
      <c r="AC51" s="14"/>
      <c r="AD51" s="13"/>
      <c r="AE51" s="13"/>
      <c r="AF51" s="13"/>
      <c r="AG51" s="10"/>
      <c r="AH51" s="10"/>
      <c r="AI51" s="10"/>
      <c r="AJ51" s="12"/>
      <c r="AK51" s="12"/>
      <c r="AL51" s="12"/>
      <c r="AM51" s="12"/>
      <c r="AN51" s="12"/>
      <c r="AO51" s="12"/>
      <c r="AP51" s="12"/>
      <c r="AQ51" s="12"/>
      <c r="AR51" s="12"/>
      <c r="AS51" s="12"/>
      <c r="AT51" s="12"/>
      <c r="AU51" s="12"/>
    </row>
    <row r="52" spans="2:47" ht="15.75" customHeight="1" thickBot="1">
      <c r="B52" s="353"/>
      <c r="C52" s="580" t="s">
        <v>261</v>
      </c>
      <c r="D52" s="580"/>
      <c r="E52" s="580"/>
      <c r="F52" s="580"/>
      <c r="G52" s="581"/>
      <c r="H52" s="691"/>
      <c r="I52" s="692"/>
      <c r="J52" s="692"/>
      <c r="K52" s="692"/>
      <c r="L52" s="693"/>
      <c r="M52" s="51"/>
      <c r="N52" s="51"/>
      <c r="O52" s="51"/>
      <c r="P52" s="52"/>
      <c r="Q52" s="52"/>
      <c r="R52" s="52"/>
      <c r="S52" s="52"/>
      <c r="T52" s="52"/>
      <c r="U52" s="52"/>
      <c r="V52" s="63"/>
      <c r="W52" s="40"/>
      <c r="X52" s="16"/>
      <c r="Z52" s="5"/>
      <c r="AA52" s="13"/>
      <c r="AB52" s="13"/>
      <c r="AC52" s="14"/>
      <c r="AD52" s="13"/>
      <c r="AE52" s="13"/>
      <c r="AF52" s="13"/>
      <c r="AG52" s="10"/>
      <c r="AH52" s="10"/>
      <c r="AI52" s="10"/>
      <c r="AJ52" s="12"/>
      <c r="AK52" s="12"/>
      <c r="AL52" s="12"/>
      <c r="AM52" s="12"/>
      <c r="AN52" s="12"/>
      <c r="AO52" s="12"/>
      <c r="AP52" s="12"/>
      <c r="AQ52" s="12"/>
      <c r="AR52" s="12"/>
      <c r="AS52" s="12"/>
      <c r="AT52" s="12"/>
      <c r="AU52" s="12"/>
    </row>
    <row r="53" spans="2:47" ht="15.75" customHeight="1" thickBot="1">
      <c r="B53" s="618" t="s">
        <v>114</v>
      </c>
      <c r="C53" s="623"/>
      <c r="D53" s="624"/>
      <c r="E53" s="624"/>
      <c r="F53" s="624"/>
      <c r="G53" s="624"/>
      <c r="H53" s="623"/>
      <c r="I53" s="623"/>
      <c r="J53" s="623"/>
      <c r="K53" s="623"/>
      <c r="L53" s="623"/>
      <c r="M53" s="620"/>
      <c r="N53" s="620"/>
      <c r="O53" s="620"/>
      <c r="P53" s="620"/>
      <c r="Q53" s="620"/>
      <c r="R53" s="620"/>
      <c r="S53" s="620"/>
      <c r="T53" s="620"/>
      <c r="U53" s="620"/>
      <c r="V53" s="620"/>
      <c r="W53" s="621"/>
      <c r="X53" s="16"/>
      <c r="Z53" s="5"/>
      <c r="AA53" s="13"/>
      <c r="AB53" s="13"/>
      <c r="AC53" s="14"/>
      <c r="AD53" s="13"/>
      <c r="AE53" s="13"/>
      <c r="AF53" s="13"/>
      <c r="AG53" s="10"/>
      <c r="AH53" s="10"/>
      <c r="AI53" s="10"/>
      <c r="AJ53" s="12"/>
      <c r="AK53" s="12"/>
      <c r="AL53" s="12"/>
      <c r="AM53" s="12"/>
      <c r="AN53" s="12"/>
      <c r="AO53" s="12"/>
      <c r="AP53" s="12"/>
      <c r="AQ53" s="12"/>
      <c r="AR53" s="12"/>
      <c r="AS53" s="12"/>
      <c r="AT53" s="12"/>
      <c r="AU53" s="12"/>
    </row>
    <row r="54" spans="2:47" ht="30.6" customHeight="1" thickBot="1">
      <c r="B54" s="78"/>
      <c r="C54" s="631" t="s">
        <v>252</v>
      </c>
      <c r="D54" s="632"/>
      <c r="E54" s="632"/>
      <c r="F54" s="632"/>
      <c r="G54" s="633"/>
      <c r="H54" s="465"/>
      <c r="I54" s="466"/>
      <c r="J54" s="466"/>
      <c r="K54" s="466"/>
      <c r="L54" s="467"/>
      <c r="M54" s="51"/>
      <c r="N54" s="51"/>
      <c r="O54" s="51"/>
      <c r="P54" s="52"/>
      <c r="Q54" s="52"/>
      <c r="R54" s="52"/>
      <c r="S54" s="52"/>
      <c r="T54" s="52"/>
      <c r="U54" s="52"/>
      <c r="V54" s="63"/>
      <c r="W54" s="40"/>
      <c r="X54" s="16"/>
      <c r="Z54" s="5"/>
      <c r="AA54" s="13"/>
      <c r="AB54" s="13"/>
      <c r="AC54" s="14"/>
      <c r="AD54" s="13"/>
      <c r="AE54" s="13"/>
      <c r="AF54" s="13"/>
      <c r="AG54" s="10"/>
      <c r="AH54" s="10"/>
      <c r="AI54" s="10"/>
      <c r="AJ54" s="12"/>
      <c r="AK54" s="12"/>
      <c r="AL54" s="12"/>
      <c r="AM54" s="12"/>
      <c r="AN54" s="12"/>
      <c r="AO54" s="12"/>
      <c r="AP54" s="12"/>
      <c r="AQ54" s="12"/>
      <c r="AR54" s="12"/>
      <c r="AS54" s="12"/>
      <c r="AT54" s="12"/>
      <c r="AU54" s="12"/>
    </row>
    <row r="55" spans="2:47" ht="13.95" customHeight="1" thickBot="1">
      <c r="B55" s="78"/>
      <c r="C55" s="704" t="s">
        <v>234</v>
      </c>
      <c r="D55" s="705"/>
      <c r="E55" s="705"/>
      <c r="F55" s="705"/>
      <c r="G55" s="705"/>
      <c r="H55" s="529">
        <f>H54/1.2</f>
        <v>0</v>
      </c>
      <c r="I55" s="530"/>
      <c r="J55" s="530"/>
      <c r="K55" s="530"/>
      <c r="L55" s="531"/>
      <c r="M55" s="167" t="s">
        <v>236</v>
      </c>
      <c r="N55" s="51"/>
      <c r="O55" s="51"/>
      <c r="P55" s="52"/>
      <c r="Q55" s="52"/>
      <c r="R55" s="52"/>
      <c r="S55" s="52"/>
      <c r="T55" s="52"/>
      <c r="U55" s="52"/>
      <c r="V55" s="63"/>
      <c r="W55" s="40"/>
      <c r="X55" s="16"/>
      <c r="Z55" s="5"/>
      <c r="AA55" s="13"/>
      <c r="AB55" s="13"/>
      <c r="AC55" s="14"/>
      <c r="AD55" s="13"/>
      <c r="AE55" s="13"/>
      <c r="AF55" s="13"/>
      <c r="AG55" s="10"/>
      <c r="AH55" s="10"/>
      <c r="AI55" s="10"/>
      <c r="AJ55" s="12"/>
      <c r="AK55" s="12"/>
      <c r="AL55" s="12"/>
      <c r="AM55" s="12"/>
      <c r="AN55" s="12"/>
      <c r="AO55" s="12"/>
      <c r="AP55" s="12"/>
      <c r="AQ55" s="12"/>
      <c r="AR55" s="12"/>
      <c r="AS55" s="12"/>
      <c r="AT55" s="12"/>
      <c r="AU55" s="12"/>
    </row>
    <row r="56" spans="2:47" ht="15.75" customHeight="1" thickBot="1">
      <c r="B56" s="78"/>
      <c r="C56" s="570" t="s">
        <v>237</v>
      </c>
      <c r="D56" s="571"/>
      <c r="E56" s="571"/>
      <c r="F56" s="571"/>
      <c r="G56" s="572"/>
      <c r="H56" s="486"/>
      <c r="I56" s="487"/>
      <c r="J56" s="487"/>
      <c r="K56" s="487"/>
      <c r="L56" s="488"/>
      <c r="M56" s="51"/>
      <c r="N56" s="51"/>
      <c r="O56" s="51"/>
      <c r="P56" s="52"/>
      <c r="Q56" s="52"/>
      <c r="R56" s="52"/>
      <c r="S56" s="52"/>
      <c r="T56" s="52"/>
      <c r="U56" s="52"/>
      <c r="V56" s="63"/>
      <c r="W56" s="40"/>
      <c r="X56" s="16"/>
      <c r="Z56" s="5"/>
      <c r="AA56" s="13"/>
      <c r="AB56" s="13"/>
      <c r="AC56" s="14"/>
      <c r="AD56" s="13"/>
      <c r="AE56" s="13"/>
      <c r="AF56" s="13"/>
      <c r="AG56" s="10"/>
      <c r="AH56" s="10"/>
      <c r="AI56" s="10"/>
      <c r="AJ56" s="12"/>
      <c r="AK56" s="12"/>
      <c r="AL56" s="12"/>
      <c r="AM56" s="12"/>
      <c r="AN56" s="12"/>
      <c r="AO56" s="12"/>
      <c r="AP56" s="12"/>
      <c r="AQ56" s="12"/>
      <c r="AR56" s="12"/>
      <c r="AS56" s="12"/>
      <c r="AT56" s="12"/>
      <c r="AU56" s="12"/>
    </row>
    <row r="57" spans="2:47" ht="15.75" customHeight="1" thickBot="1">
      <c r="B57" s="353"/>
      <c r="C57" s="571" t="s">
        <v>238</v>
      </c>
      <c r="D57" s="571"/>
      <c r="E57" s="571"/>
      <c r="F57" s="571"/>
      <c r="G57" s="572"/>
      <c r="H57" s="694"/>
      <c r="I57" s="695"/>
      <c r="J57" s="695"/>
      <c r="K57" s="695"/>
      <c r="L57" s="696"/>
      <c r="M57" s="51"/>
      <c r="N57" s="51"/>
      <c r="O57" s="51"/>
      <c r="P57" s="52"/>
      <c r="Q57" s="52"/>
      <c r="R57" s="52"/>
      <c r="S57" s="52"/>
      <c r="T57" s="52"/>
      <c r="U57" s="52"/>
      <c r="V57" s="63"/>
      <c r="W57" s="40"/>
      <c r="X57" s="16"/>
      <c r="Z57" s="5"/>
      <c r="AA57" s="13"/>
      <c r="AB57" s="13"/>
      <c r="AC57" s="14"/>
      <c r="AD57" s="13"/>
      <c r="AE57" s="13"/>
      <c r="AF57" s="13"/>
      <c r="AG57" s="10"/>
      <c r="AH57" s="10"/>
      <c r="AI57" s="10"/>
      <c r="AJ57" s="12"/>
      <c r="AK57" s="12"/>
      <c r="AL57" s="12"/>
      <c r="AM57" s="12"/>
      <c r="AN57" s="12"/>
      <c r="AO57" s="12"/>
      <c r="AP57" s="12"/>
      <c r="AQ57" s="12"/>
      <c r="AR57" s="12"/>
      <c r="AS57" s="12"/>
      <c r="AT57" s="12"/>
      <c r="AU57" s="12"/>
    </row>
    <row r="58" spans="2:47" ht="15.75" customHeight="1" thickBot="1">
      <c r="B58" s="353"/>
      <c r="C58" s="540" t="s">
        <v>260</v>
      </c>
      <c r="D58" s="540"/>
      <c r="E58" s="540"/>
      <c r="F58" s="540"/>
      <c r="G58" s="690"/>
      <c r="H58" s="691"/>
      <c r="I58" s="692"/>
      <c r="J58" s="692"/>
      <c r="K58" s="692"/>
      <c r="L58" s="693"/>
      <c r="M58" s="51"/>
      <c r="N58" s="51"/>
      <c r="O58" s="51"/>
      <c r="P58" s="52"/>
      <c r="Q58" s="52"/>
      <c r="R58" s="52"/>
      <c r="S58" s="52"/>
      <c r="T58" s="52"/>
      <c r="U58" s="52"/>
      <c r="V58" s="63"/>
      <c r="W58" s="40"/>
      <c r="X58" s="16"/>
      <c r="Z58" s="5"/>
      <c r="AA58" s="13"/>
      <c r="AB58" s="13"/>
      <c r="AC58" s="14"/>
      <c r="AD58" s="13"/>
      <c r="AE58" s="13"/>
      <c r="AF58" s="13"/>
      <c r="AG58" s="10"/>
      <c r="AH58" s="10"/>
      <c r="AI58" s="10"/>
      <c r="AJ58" s="12"/>
      <c r="AK58" s="12"/>
      <c r="AL58" s="12"/>
      <c r="AM58" s="12"/>
      <c r="AN58" s="12"/>
      <c r="AO58" s="12"/>
      <c r="AP58" s="12"/>
      <c r="AQ58" s="12"/>
      <c r="AR58" s="12"/>
      <c r="AS58" s="12"/>
      <c r="AT58" s="12"/>
      <c r="AU58" s="12"/>
    </row>
    <row r="59" spans="2:47" ht="15.75" customHeight="1">
      <c r="B59" s="354" t="s">
        <v>235</v>
      </c>
      <c r="C59" s="355"/>
      <c r="D59" s="355"/>
      <c r="E59" s="355"/>
      <c r="F59" s="355"/>
      <c r="G59" s="355"/>
      <c r="H59" s="510">
        <f>H31+H42+H50+H56</f>
        <v>0</v>
      </c>
      <c r="I59" s="511"/>
      <c r="J59" s="511"/>
      <c r="K59" s="511"/>
      <c r="L59" s="512"/>
      <c r="M59" s="4" t="s">
        <v>255</v>
      </c>
      <c r="N59" s="4"/>
      <c r="O59" s="4"/>
      <c r="P59" s="4"/>
      <c r="Q59" s="4"/>
      <c r="R59" s="4"/>
      <c r="S59" s="4"/>
      <c r="T59" s="4"/>
      <c r="U59" s="4"/>
      <c r="V59" s="4"/>
      <c r="W59" s="62"/>
      <c r="X59" s="16"/>
      <c r="Z59" s="5"/>
      <c r="AA59" s="13"/>
      <c r="AB59" s="13"/>
      <c r="AC59" s="14"/>
      <c r="AD59" s="13"/>
      <c r="AE59" s="13"/>
      <c r="AF59" s="13"/>
      <c r="AG59" s="10"/>
      <c r="AH59" s="10"/>
      <c r="AI59" s="10"/>
      <c r="AJ59" s="12"/>
      <c r="AK59" s="12"/>
      <c r="AL59" s="12"/>
      <c r="AM59" s="12"/>
      <c r="AN59" s="12"/>
      <c r="AO59" s="12"/>
      <c r="AP59" s="12"/>
      <c r="AQ59" s="12"/>
      <c r="AR59" s="12"/>
      <c r="AS59" s="12"/>
      <c r="AT59" s="12"/>
      <c r="AU59" s="12"/>
    </row>
    <row r="60" spans="2:47" ht="15.75" customHeight="1">
      <c r="B60" s="354" t="s">
        <v>222</v>
      </c>
      <c r="C60" s="355"/>
      <c r="D60" s="355"/>
      <c r="E60" s="355"/>
      <c r="F60" s="355"/>
      <c r="G60" s="355"/>
      <c r="H60" s="706">
        <f>H15</f>
        <v>0</v>
      </c>
      <c r="I60" s="707"/>
      <c r="J60" s="707"/>
      <c r="K60" s="707"/>
      <c r="L60" s="708"/>
      <c r="M60" s="21" t="s">
        <v>202</v>
      </c>
      <c r="N60" s="356"/>
      <c r="O60" s="356"/>
      <c r="P60" s="356"/>
      <c r="Q60" s="356"/>
      <c r="R60" s="356"/>
      <c r="S60" s="356"/>
      <c r="T60" s="356"/>
      <c r="U60" s="356"/>
      <c r="V60" s="356"/>
      <c r="W60" s="357"/>
      <c r="X60" s="16"/>
      <c r="Z60" s="5"/>
      <c r="AA60" s="13"/>
      <c r="AB60" s="13"/>
      <c r="AC60" s="14"/>
      <c r="AD60" s="13"/>
      <c r="AE60" s="13"/>
      <c r="AF60" s="13"/>
      <c r="AG60" s="10"/>
      <c r="AH60" s="10"/>
      <c r="AI60" s="10"/>
      <c r="AJ60" s="12"/>
      <c r="AK60" s="12"/>
      <c r="AL60" s="12"/>
      <c r="AM60" s="12"/>
      <c r="AN60" s="12"/>
      <c r="AO60" s="12"/>
      <c r="AP60" s="12"/>
      <c r="AQ60" s="12"/>
      <c r="AR60" s="12"/>
      <c r="AS60" s="12"/>
      <c r="AT60" s="12"/>
      <c r="AU60" s="12"/>
    </row>
    <row r="61" spans="2:47" ht="10.95" customHeight="1">
      <c r="B61" s="356"/>
      <c r="C61" s="356"/>
      <c r="D61" s="356"/>
      <c r="E61" s="356"/>
      <c r="F61" s="356"/>
      <c r="G61" s="356"/>
      <c r="H61" s="358"/>
      <c r="I61" s="358"/>
      <c r="J61" s="358"/>
      <c r="K61" s="356"/>
      <c r="L61" s="356"/>
      <c r="M61" s="356"/>
      <c r="N61" s="356"/>
      <c r="O61" s="356"/>
      <c r="P61" s="356"/>
      <c r="Q61" s="356"/>
      <c r="R61" s="356"/>
      <c r="S61" s="356"/>
      <c r="T61" s="356"/>
      <c r="U61" s="356"/>
      <c r="V61" s="356"/>
      <c r="W61" s="356"/>
      <c r="X61" s="16"/>
      <c r="Z61" s="5"/>
      <c r="AA61" s="13"/>
      <c r="AB61" s="13"/>
      <c r="AC61" s="14"/>
      <c r="AD61" s="13"/>
      <c r="AE61" s="13"/>
      <c r="AF61" s="13"/>
      <c r="AG61" s="10"/>
      <c r="AH61" s="10"/>
      <c r="AI61" s="10"/>
      <c r="AJ61" s="12"/>
      <c r="AK61" s="12"/>
      <c r="AL61" s="12"/>
      <c r="AM61" s="12"/>
      <c r="AN61" s="12"/>
      <c r="AO61" s="12"/>
      <c r="AP61" s="12"/>
      <c r="AQ61" s="12"/>
      <c r="AR61" s="12"/>
      <c r="AS61" s="12"/>
      <c r="AT61" s="12"/>
      <c r="AU61" s="12"/>
    </row>
    <row r="62" spans="2:47">
      <c r="B62" s="359" t="s">
        <v>112</v>
      </c>
      <c r="C62" s="360"/>
      <c r="D62" s="360"/>
      <c r="E62" s="360"/>
      <c r="F62" s="36"/>
      <c r="G62" s="36"/>
      <c r="H62" s="73"/>
      <c r="I62" s="73"/>
      <c r="J62" s="73"/>
      <c r="K62" s="42"/>
      <c r="L62" s="42"/>
      <c r="M62" s="42"/>
      <c r="N62" s="42"/>
      <c r="O62" s="42"/>
      <c r="P62" s="42"/>
      <c r="Q62" s="42"/>
      <c r="R62" s="42"/>
      <c r="S62" s="42"/>
      <c r="T62" s="42"/>
      <c r="U62" s="42"/>
      <c r="V62" s="42"/>
      <c r="W62" s="361"/>
    </row>
    <row r="63" spans="2:47" ht="60.6" customHeight="1">
      <c r="B63" s="504"/>
      <c r="C63" s="505"/>
      <c r="D63" s="505"/>
      <c r="E63" s="505"/>
      <c r="F63" s="505"/>
      <c r="G63" s="505"/>
      <c r="H63" s="505"/>
      <c r="I63" s="505"/>
      <c r="J63" s="505"/>
      <c r="K63" s="505"/>
      <c r="L63" s="505"/>
      <c r="M63" s="505"/>
      <c r="N63" s="505"/>
      <c r="O63" s="505"/>
      <c r="P63" s="505"/>
      <c r="Q63" s="505"/>
      <c r="R63" s="505"/>
      <c r="S63" s="505"/>
      <c r="T63" s="505"/>
      <c r="U63" s="505"/>
      <c r="V63" s="505"/>
      <c r="W63" s="506"/>
      <c r="AA63" s="1" t="s">
        <v>21</v>
      </c>
    </row>
    <row r="64" spans="2:47">
      <c r="B64" s="1"/>
      <c r="C64" s="1"/>
      <c r="D64" s="1"/>
      <c r="E64" s="1"/>
      <c r="F64" s="1"/>
      <c r="G64" s="1"/>
      <c r="H64" s="74"/>
      <c r="I64" s="74"/>
      <c r="J64" s="74"/>
      <c r="K64" s="1"/>
      <c r="L64" s="1"/>
      <c r="M64" s="1"/>
      <c r="N64" s="1"/>
      <c r="O64" s="1"/>
      <c r="P64" s="1"/>
      <c r="Q64" s="1"/>
      <c r="R64" s="1"/>
      <c r="S64" s="1"/>
      <c r="T64" s="1"/>
      <c r="U64" s="1"/>
      <c r="V64" s="1"/>
      <c r="W64" s="1"/>
    </row>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sheetData>
  <sheetProtection formatRows="0"/>
  <dataConsolidate/>
  <mergeCells count="194">
    <mergeCell ref="H60:L60"/>
    <mergeCell ref="H59:L59"/>
    <mergeCell ref="H58:L58"/>
    <mergeCell ref="H57:L57"/>
    <mergeCell ref="H56:L56"/>
    <mergeCell ref="H55:L55"/>
    <mergeCell ref="H54:L54"/>
    <mergeCell ref="K42:W42"/>
    <mergeCell ref="C51:G51"/>
    <mergeCell ref="C57:G57"/>
    <mergeCell ref="C47:G47"/>
    <mergeCell ref="C45:G45"/>
    <mergeCell ref="Q39:R39"/>
    <mergeCell ref="Q40:R40"/>
    <mergeCell ref="M41:N41"/>
    <mergeCell ref="M40:N40"/>
    <mergeCell ref="M39:N39"/>
    <mergeCell ref="Q41:R41"/>
    <mergeCell ref="C42:G42"/>
    <mergeCell ref="O41:P41"/>
    <mergeCell ref="C55:G55"/>
    <mergeCell ref="C48:G48"/>
    <mergeCell ref="C49:G49"/>
    <mergeCell ref="B53:W53"/>
    <mergeCell ref="C52:G52"/>
    <mergeCell ref="H47:L47"/>
    <mergeCell ref="H46:L46"/>
    <mergeCell ref="H45:L45"/>
    <mergeCell ref="H44:L44"/>
    <mergeCell ref="Q36:R36"/>
    <mergeCell ref="Q37:R37"/>
    <mergeCell ref="Q38:R38"/>
    <mergeCell ref="O38:P38"/>
    <mergeCell ref="O37:P37"/>
    <mergeCell ref="O36:P36"/>
    <mergeCell ref="H36:J36"/>
    <mergeCell ref="C58:G58"/>
    <mergeCell ref="H52:L52"/>
    <mergeCell ref="H51:L51"/>
    <mergeCell ref="H50:L50"/>
    <mergeCell ref="H49:L49"/>
    <mergeCell ref="H48:L48"/>
    <mergeCell ref="O40:P40"/>
    <mergeCell ref="O39:P39"/>
    <mergeCell ref="K41:L41"/>
    <mergeCell ref="D41:G41"/>
    <mergeCell ref="D40:G40"/>
    <mergeCell ref="C46:G46"/>
    <mergeCell ref="C44:G44"/>
    <mergeCell ref="H41:J41"/>
    <mergeCell ref="D37:G37"/>
    <mergeCell ref="D38:G38"/>
    <mergeCell ref="H39:J39"/>
    <mergeCell ref="N24:P24"/>
    <mergeCell ref="N19:P19"/>
    <mergeCell ref="N20:P20"/>
    <mergeCell ref="N18:P18"/>
    <mergeCell ref="N21:P21"/>
    <mergeCell ref="O34:R34"/>
    <mergeCell ref="Q35:R35"/>
    <mergeCell ref="M33:R33"/>
    <mergeCell ref="S34:W35"/>
    <mergeCell ref="K31:W31"/>
    <mergeCell ref="O35:P35"/>
    <mergeCell ref="Q29:U29"/>
    <mergeCell ref="Q22:U22"/>
    <mergeCell ref="Q23:U23"/>
    <mergeCell ref="Q24:U24"/>
    <mergeCell ref="Q27:U27"/>
    <mergeCell ref="Q25:U26"/>
    <mergeCell ref="C10:G10"/>
    <mergeCell ref="C9:G9"/>
    <mergeCell ref="H17:J17"/>
    <mergeCell ref="K19:M19"/>
    <mergeCell ref="K17:M17"/>
    <mergeCell ref="N17:P17"/>
    <mergeCell ref="H18:J18"/>
    <mergeCell ref="C13:G13"/>
    <mergeCell ref="C12:G12"/>
    <mergeCell ref="C11:G11"/>
    <mergeCell ref="H9:J9"/>
    <mergeCell ref="H10:J10"/>
    <mergeCell ref="H11:J11"/>
    <mergeCell ref="H12:J12"/>
    <mergeCell ref="C15:G15"/>
    <mergeCell ref="H15:J15"/>
    <mergeCell ref="C17:G18"/>
    <mergeCell ref="K18:M18"/>
    <mergeCell ref="D21:G21"/>
    <mergeCell ref="C14:G14"/>
    <mergeCell ref="D22:G22"/>
    <mergeCell ref="D23:G23"/>
    <mergeCell ref="D24:G24"/>
    <mergeCell ref="H14:J14"/>
    <mergeCell ref="B16:W16"/>
    <mergeCell ref="D20:G20"/>
    <mergeCell ref="D19:G19"/>
    <mergeCell ref="Q17:U18"/>
    <mergeCell ref="Q19:U19"/>
    <mergeCell ref="Q20:U20"/>
    <mergeCell ref="Q21:U21"/>
    <mergeCell ref="K20:M20"/>
    <mergeCell ref="K21:M21"/>
    <mergeCell ref="V17:V18"/>
    <mergeCell ref="H22:J22"/>
    <mergeCell ref="H23:J23"/>
    <mergeCell ref="H24:J24"/>
    <mergeCell ref="K22:M22"/>
    <mergeCell ref="K23:M23"/>
    <mergeCell ref="K24:M24"/>
    <mergeCell ref="N22:P22"/>
    <mergeCell ref="N23:P23"/>
    <mergeCell ref="B2:W2"/>
    <mergeCell ref="H4:J4"/>
    <mergeCell ref="H5:J5"/>
    <mergeCell ref="H6:J6"/>
    <mergeCell ref="H7:J7"/>
    <mergeCell ref="B3:W3"/>
    <mergeCell ref="H8:J8"/>
    <mergeCell ref="C5:G5"/>
    <mergeCell ref="C4:G4"/>
    <mergeCell ref="C6:G6"/>
    <mergeCell ref="C7:G7"/>
    <mergeCell ref="C8:G8"/>
    <mergeCell ref="K6:Q6"/>
    <mergeCell ref="B63:W63"/>
    <mergeCell ref="H13:J13"/>
    <mergeCell ref="H19:J19"/>
    <mergeCell ref="H20:J20"/>
    <mergeCell ref="H21:J21"/>
    <mergeCell ref="H42:J42"/>
    <mergeCell ref="H38:J38"/>
    <mergeCell ref="B43:W43"/>
    <mergeCell ref="B32:W32"/>
    <mergeCell ref="D39:G39"/>
    <mergeCell ref="D36:G36"/>
    <mergeCell ref="H37:J37"/>
    <mergeCell ref="H30:J30"/>
    <mergeCell ref="H40:J40"/>
    <mergeCell ref="Q30:U30"/>
    <mergeCell ref="C33:G34"/>
    <mergeCell ref="K25:M25"/>
    <mergeCell ref="K26:M26"/>
    <mergeCell ref="N28:P28"/>
    <mergeCell ref="N30:P30"/>
    <mergeCell ref="C50:G50"/>
    <mergeCell ref="C56:G56"/>
    <mergeCell ref="C54:G54"/>
    <mergeCell ref="K29:M29"/>
    <mergeCell ref="BB19:BE19"/>
    <mergeCell ref="BB20:BE20"/>
    <mergeCell ref="BB21:BE21"/>
    <mergeCell ref="BB22:BE22"/>
    <mergeCell ref="BB24:BE24"/>
    <mergeCell ref="BB23:BE23"/>
    <mergeCell ref="AX19:BA19"/>
    <mergeCell ref="AX20:BA20"/>
    <mergeCell ref="AX21:BA21"/>
    <mergeCell ref="AX22:BA22"/>
    <mergeCell ref="AX23:BA23"/>
    <mergeCell ref="AX24:BA24"/>
    <mergeCell ref="C25:G26"/>
    <mergeCell ref="H25:J26"/>
    <mergeCell ref="N25:P25"/>
    <mergeCell ref="N26:P26"/>
    <mergeCell ref="N27:P27"/>
    <mergeCell ref="K27:M27"/>
    <mergeCell ref="BB27:BE27"/>
    <mergeCell ref="AX27:BA27"/>
    <mergeCell ref="Q28:U28"/>
    <mergeCell ref="H28:J28"/>
    <mergeCell ref="K28:M28"/>
    <mergeCell ref="C31:G31"/>
    <mergeCell ref="D29:G29"/>
    <mergeCell ref="D28:G28"/>
    <mergeCell ref="D27:G27"/>
    <mergeCell ref="K40:L40"/>
    <mergeCell ref="M38:N38"/>
    <mergeCell ref="M37:N37"/>
    <mergeCell ref="M36:N36"/>
    <mergeCell ref="M34:N35"/>
    <mergeCell ref="K30:M30"/>
    <mergeCell ref="D30:G30"/>
    <mergeCell ref="H27:J27"/>
    <mergeCell ref="H29:J29"/>
    <mergeCell ref="N29:P29"/>
    <mergeCell ref="H31:J31"/>
    <mergeCell ref="H33:L33"/>
    <mergeCell ref="K36:L36"/>
    <mergeCell ref="K37:L37"/>
    <mergeCell ref="K38:L38"/>
    <mergeCell ref="K34:L35"/>
    <mergeCell ref="H34:J35"/>
    <mergeCell ref="K39:L39"/>
  </mergeCells>
  <phoneticPr fontId="2"/>
  <conditionalFormatting sqref="H44:H52">
    <cfRule type="expression" dxfId="13" priority="1">
      <formula>#REF!&lt;&gt;#REF!</formula>
    </cfRule>
  </conditionalFormatting>
  <conditionalFormatting sqref="H36:K42 H54:H61">
    <cfRule type="expression" dxfId="12" priority="7">
      <formula>#REF!&lt;&gt;#REF!</formula>
    </cfRule>
  </conditionalFormatting>
  <conditionalFormatting sqref="H19:Q24">
    <cfRule type="expression" dxfId="11" priority="63">
      <formula>#REF!&lt;&gt;#REF!</formula>
    </cfRule>
  </conditionalFormatting>
  <conditionalFormatting sqref="H27:Q30 H31 K31">
    <cfRule type="expression" dxfId="10" priority="38">
      <formula>#REF!&lt;&gt;#REF!</formula>
    </cfRule>
  </conditionalFormatting>
  <conditionalFormatting sqref="P4:U5 H4:J9 R6:U6 H10:H14 T33:U33 S38:U41 P50:U52 P54:U58">
    <cfRule type="expression" dxfId="9" priority="124">
      <formula>#REF!&lt;&gt;#REF!</formula>
    </cfRule>
  </conditionalFormatting>
  <conditionalFormatting sqref="P7:U15 H15:J15">
    <cfRule type="expression" dxfId="8" priority="9">
      <formula>#REF!&lt;&gt;#REF!</formula>
    </cfRule>
  </conditionalFormatting>
  <conditionalFormatting sqref="V19:V24">
    <cfRule type="expression" dxfId="7" priority="17">
      <formula>#REF!&lt;&gt;#REF!</formula>
    </cfRule>
  </conditionalFormatting>
  <dataValidations count="5">
    <dataValidation type="list" allowBlank="1" showInputMessage="1" showErrorMessage="1" sqref="Q27:U27 Q19:U24" xr:uid="{00000000-0002-0000-0300-000000000000}">
      <formula1>"　,自家消費(一部売却含む),全量売却"</formula1>
    </dataValidation>
    <dataValidation type="list" allowBlank="1" showInputMessage="1" showErrorMessage="1" sqref="H14:J14" xr:uid="{00000000-0002-0000-0300-000001000000}">
      <formula1>"　,評価基準,誘導水準"</formula1>
    </dataValidation>
    <dataValidation type="list" allowBlank="1" showInputMessage="1" showErrorMessage="1" sqref="V19:V24" xr:uid="{00000000-0002-0000-0300-000002000000}">
      <formula1>"　,実施する,実施しない"</formula1>
    </dataValidation>
    <dataValidation type="list" allowBlank="1" showInputMessage="1" showErrorMessage="1" sqref="H52:L52 H58:L58" xr:uid="{A6F7A8B3-ED57-46D2-AC31-BD072A31C86F}">
      <formula1>"　,継続して調達する"</formula1>
    </dataValidation>
    <dataValidation type="list" allowBlank="1" showInputMessage="1" showErrorMessage="1" sqref="H51:L51 H57:L57" xr:uid="{92F1E263-D8F9-4CE3-9283-A913279D26B6}">
      <formula1>"　,満たす,満たさない"</formula1>
    </dataValidation>
  </dataValidations>
  <printOptions horizontalCentered="1"/>
  <pageMargins left="0.31496062992125984" right="0.31496062992125984" top="0.78740157480314965" bottom="0.59055118110236227" header="0.31496062992125984" footer="0.19685039370078741"/>
  <pageSetup paperSize="9" scale="72" orientation="portrait" r:id="rId1"/>
  <headerFooter>
    <oddFooter>&amp;L都市開発諸制度チェックシート2025年度版</oddFooter>
  </headerFooter>
  <colBreaks count="1" manualBreakCount="1">
    <brk id="24" max="1048575" man="1"/>
  </colBreaks>
  <ignoredErrors>
    <ignoredError sqref="H7:H8 H10:H12 H5 H55 O23:P23 O22:P22 O21:P21 O20:P20 O24:P24 N23 N24 N21 I46:L46 H48:L49"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AW43"/>
  <sheetViews>
    <sheetView showGridLines="0" view="pageBreakPreview" zoomScaleNormal="100" zoomScaleSheetLayoutView="100" workbookViewId="0">
      <selection activeCell="E15" sqref="E15:S15"/>
    </sheetView>
  </sheetViews>
  <sheetFormatPr defaultColWidth="8.59765625" defaultRowHeight="15"/>
  <cols>
    <col min="1" max="1" width="2" style="16" customWidth="1"/>
    <col min="2" max="2" width="6" style="16" customWidth="1"/>
    <col min="3" max="3" width="12" style="214" customWidth="1"/>
    <col min="4" max="5" width="11.09765625" style="214" customWidth="1"/>
    <col min="6" max="21" width="3.19921875" style="214" customWidth="1"/>
    <col min="22" max="22" width="0.59765625" style="16" customWidth="1"/>
    <col min="23" max="23" width="1.09765625" style="16" customWidth="1"/>
    <col min="24" max="24" width="3.69921875" style="16" hidden="1" customWidth="1"/>
    <col min="25" max="25" width="8.59765625" style="16" hidden="1" customWidth="1"/>
    <col min="26" max="46" width="3.59765625" style="16" hidden="1" customWidth="1"/>
    <col min="47" max="47" width="8.59765625" style="16" hidden="1" customWidth="1"/>
    <col min="48" max="69" width="3.59765625" style="16" customWidth="1"/>
    <col min="70" max="16384" width="8.59765625" style="16"/>
  </cols>
  <sheetData>
    <row r="1" spans="1:49" ht="26.4" customHeight="1">
      <c r="A1" s="66"/>
      <c r="B1" s="66" t="s">
        <v>197</v>
      </c>
      <c r="C1" s="4"/>
      <c r="D1" s="4"/>
      <c r="E1" s="4"/>
      <c r="F1" s="4"/>
      <c r="G1" s="4"/>
      <c r="H1" s="4"/>
      <c r="I1" s="4"/>
      <c r="J1" s="4"/>
      <c r="K1" s="4"/>
      <c r="L1" s="4"/>
      <c r="M1" s="43"/>
      <c r="N1" s="4"/>
      <c r="O1" s="16"/>
      <c r="P1" s="16"/>
      <c r="Q1" s="16"/>
      <c r="R1" s="16"/>
      <c r="S1" s="16"/>
      <c r="T1" s="16"/>
      <c r="U1" s="16"/>
      <c r="AU1" s="16">
        <v>1</v>
      </c>
    </row>
    <row r="2" spans="1:49" ht="15.75" customHeight="1" thickBot="1">
      <c r="B2" s="137" t="s">
        <v>86</v>
      </c>
      <c r="C2" s="138"/>
      <c r="D2" s="138"/>
      <c r="E2" s="138"/>
      <c r="F2" s="138"/>
      <c r="G2" s="138"/>
      <c r="H2" s="138"/>
      <c r="I2" s="138"/>
      <c r="J2" s="138"/>
      <c r="K2" s="138"/>
      <c r="L2" s="138"/>
      <c r="M2" s="138"/>
      <c r="N2" s="138"/>
      <c r="O2" s="138"/>
      <c r="P2" s="138"/>
      <c r="Q2" s="138"/>
      <c r="R2" s="138"/>
      <c r="S2" s="138"/>
      <c r="T2" s="139"/>
      <c r="U2" s="47"/>
      <c r="AU2" s="16">
        <v>1</v>
      </c>
    </row>
    <row r="3" spans="1:49" ht="15.75" customHeight="1" thickBot="1">
      <c r="B3" s="733" t="s">
        <v>133</v>
      </c>
      <c r="C3" s="733"/>
      <c r="D3" s="449"/>
      <c r="E3" s="737"/>
      <c r="F3" s="738"/>
      <c r="G3" s="738"/>
      <c r="H3" s="738"/>
      <c r="I3" s="738"/>
      <c r="J3" s="738"/>
      <c r="K3" s="738"/>
      <c r="L3" s="738"/>
      <c r="M3" s="738"/>
      <c r="N3" s="738"/>
      <c r="O3" s="738"/>
      <c r="P3" s="738"/>
      <c r="Q3" s="738"/>
      <c r="R3" s="738"/>
      <c r="S3" s="738"/>
      <c r="T3" s="739"/>
      <c r="U3" s="63"/>
      <c r="X3" s="43" t="s">
        <v>15</v>
      </c>
      <c r="Y3" s="4" t="s">
        <v>16</v>
      </c>
      <c r="AT3" s="16">
        <v>1</v>
      </c>
    </row>
    <row r="4" spans="1:49" ht="19.95" customHeight="1">
      <c r="B4" s="740" t="s">
        <v>98</v>
      </c>
      <c r="C4" s="734" t="s">
        <v>99</v>
      </c>
      <c r="D4" s="734"/>
      <c r="E4" s="724"/>
      <c r="F4" s="724"/>
      <c r="G4" s="724"/>
      <c r="H4" s="724"/>
      <c r="I4" s="724"/>
      <c r="J4" s="724"/>
      <c r="K4" s="724"/>
      <c r="L4" s="724"/>
      <c r="M4" s="724"/>
      <c r="N4" s="724"/>
      <c r="O4" s="724"/>
      <c r="P4" s="724"/>
      <c r="Q4" s="724"/>
      <c r="R4" s="724"/>
      <c r="S4" s="725"/>
      <c r="T4" s="735"/>
      <c r="U4" s="47"/>
    </row>
    <row r="5" spans="1:49" ht="30" customHeight="1" thickBot="1">
      <c r="B5" s="741"/>
      <c r="C5" s="734"/>
      <c r="D5" s="734"/>
      <c r="E5" s="734"/>
      <c r="F5" s="734"/>
      <c r="G5" s="734"/>
      <c r="H5" s="734"/>
      <c r="I5" s="734"/>
      <c r="J5" s="734"/>
      <c r="K5" s="734"/>
      <c r="L5" s="734"/>
      <c r="M5" s="734"/>
      <c r="N5" s="734"/>
      <c r="O5" s="734"/>
      <c r="P5" s="734"/>
      <c r="Q5" s="734"/>
      <c r="R5" s="734"/>
      <c r="S5" s="415"/>
      <c r="T5" s="736"/>
      <c r="U5" s="47"/>
      <c r="AW5" s="4"/>
    </row>
    <row r="6" spans="1:49" ht="19.95" customHeight="1">
      <c r="B6" s="67"/>
      <c r="C6" s="431" t="s">
        <v>267</v>
      </c>
      <c r="D6" s="431"/>
      <c r="E6" s="724" t="s">
        <v>87</v>
      </c>
      <c r="F6" s="724"/>
      <c r="G6" s="724"/>
      <c r="H6" s="724"/>
      <c r="I6" s="724"/>
      <c r="J6" s="724"/>
      <c r="K6" s="724"/>
      <c r="L6" s="724"/>
      <c r="M6" s="724"/>
      <c r="N6" s="724"/>
      <c r="O6" s="724"/>
      <c r="P6" s="724"/>
      <c r="Q6" s="724"/>
      <c r="R6" s="724"/>
      <c r="S6" s="725"/>
      <c r="T6" s="735"/>
      <c r="U6" s="63"/>
      <c r="Y6" s="43" t="s">
        <v>15</v>
      </c>
      <c r="Z6" s="4" t="s">
        <v>16</v>
      </c>
      <c r="AA6" s="4"/>
      <c r="AB6" s="43"/>
      <c r="AC6" s="43"/>
      <c r="AD6" s="43"/>
      <c r="AE6" s="43"/>
      <c r="AF6" s="43"/>
      <c r="AG6" s="63"/>
      <c r="AH6" s="63"/>
      <c r="AI6" s="63"/>
      <c r="AJ6" s="63"/>
      <c r="AK6" s="63"/>
      <c r="AL6" s="63"/>
      <c r="AM6" s="63"/>
      <c r="AN6" s="63"/>
      <c r="AO6" s="63"/>
      <c r="AP6" s="63"/>
      <c r="AQ6" s="63"/>
      <c r="AR6" s="63"/>
      <c r="AU6" s="16">
        <v>1</v>
      </c>
    </row>
    <row r="7" spans="1:49" ht="30" customHeight="1" thickBot="1">
      <c r="B7" s="68" t="s">
        <v>97</v>
      </c>
      <c r="C7" s="424"/>
      <c r="D7" s="424"/>
      <c r="E7" s="726"/>
      <c r="F7" s="726"/>
      <c r="G7" s="726"/>
      <c r="H7" s="726"/>
      <c r="I7" s="726"/>
      <c r="J7" s="726"/>
      <c r="K7" s="726"/>
      <c r="L7" s="726"/>
      <c r="M7" s="726"/>
      <c r="N7" s="726"/>
      <c r="O7" s="726"/>
      <c r="P7" s="726"/>
      <c r="Q7" s="726"/>
      <c r="R7" s="726"/>
      <c r="S7" s="727"/>
      <c r="T7" s="736"/>
      <c r="U7" s="63"/>
      <c r="Y7" s="43"/>
      <c r="Z7" s="4"/>
      <c r="AA7" s="4"/>
      <c r="AB7" s="43"/>
      <c r="AC7" s="43"/>
      <c r="AD7" s="43"/>
      <c r="AE7" s="43"/>
      <c r="AF7" s="43"/>
      <c r="AG7" s="63"/>
      <c r="AH7" s="63"/>
      <c r="AI7" s="63"/>
      <c r="AJ7" s="63"/>
      <c r="AK7" s="63"/>
      <c r="AL7" s="63"/>
      <c r="AM7" s="63"/>
      <c r="AN7" s="63"/>
      <c r="AO7" s="63"/>
      <c r="AP7" s="63"/>
      <c r="AQ7" s="63"/>
      <c r="AR7" s="63"/>
      <c r="AW7" s="4"/>
    </row>
    <row r="8" spans="1:49" ht="62.4" customHeight="1" thickBot="1">
      <c r="B8" s="69"/>
      <c r="C8" s="424"/>
      <c r="D8" s="424"/>
      <c r="E8" s="728" t="s">
        <v>88</v>
      </c>
      <c r="F8" s="728"/>
      <c r="G8" s="728"/>
      <c r="H8" s="728"/>
      <c r="I8" s="728"/>
      <c r="J8" s="728"/>
      <c r="K8" s="728"/>
      <c r="L8" s="728"/>
      <c r="M8" s="728"/>
      <c r="N8" s="728"/>
      <c r="O8" s="728"/>
      <c r="P8" s="728"/>
      <c r="Q8" s="728"/>
      <c r="R8" s="728"/>
      <c r="S8" s="729"/>
      <c r="T8" s="87"/>
      <c r="U8" s="53"/>
      <c r="X8" s="49"/>
      <c r="Y8" s="14" t="s">
        <v>21</v>
      </c>
      <c r="Z8" s="14"/>
      <c r="AA8" s="14"/>
      <c r="AB8" s="14"/>
      <c r="AC8" s="14"/>
      <c r="AD8" s="14"/>
      <c r="AE8" s="43"/>
      <c r="AF8" s="43"/>
      <c r="AG8" s="43"/>
      <c r="AH8" s="63"/>
      <c r="AI8" s="63"/>
      <c r="AJ8" s="63"/>
      <c r="AK8" s="63"/>
      <c r="AL8" s="63"/>
      <c r="AM8" s="63"/>
      <c r="AN8" s="63"/>
      <c r="AO8" s="63"/>
      <c r="AP8" s="63"/>
      <c r="AQ8" s="63"/>
      <c r="AR8" s="63"/>
      <c r="AS8" s="63"/>
      <c r="AW8" s="4"/>
    </row>
    <row r="9" spans="1:49" ht="49.95" customHeight="1" thickBot="1">
      <c r="B9" s="69"/>
      <c r="C9" s="424"/>
      <c r="D9" s="424"/>
      <c r="E9" s="724" t="s">
        <v>89</v>
      </c>
      <c r="F9" s="724"/>
      <c r="G9" s="724"/>
      <c r="H9" s="724"/>
      <c r="I9" s="724"/>
      <c r="J9" s="724"/>
      <c r="K9" s="724"/>
      <c r="L9" s="724"/>
      <c r="M9" s="724"/>
      <c r="N9" s="724"/>
      <c r="O9" s="724"/>
      <c r="P9" s="724"/>
      <c r="Q9" s="724"/>
      <c r="R9" s="724"/>
      <c r="S9" s="725"/>
      <c r="T9" s="87"/>
      <c r="U9" s="53"/>
      <c r="X9" s="49"/>
      <c r="Y9" s="14" t="s">
        <v>17</v>
      </c>
      <c r="Z9" s="14"/>
      <c r="AA9" s="14"/>
      <c r="AB9" s="14"/>
      <c r="AC9" s="14"/>
      <c r="AD9" s="14"/>
      <c r="AE9" s="43"/>
      <c r="AF9" s="43"/>
      <c r="AG9" s="43"/>
      <c r="AH9" s="63"/>
      <c r="AI9" s="63"/>
      <c r="AJ9" s="63"/>
      <c r="AK9" s="63"/>
      <c r="AL9" s="63"/>
      <c r="AM9" s="63"/>
      <c r="AN9" s="63"/>
      <c r="AO9" s="63"/>
      <c r="AP9" s="63"/>
      <c r="AQ9" s="63"/>
      <c r="AR9" s="63"/>
      <c r="AS9" s="63"/>
      <c r="AW9" s="4"/>
    </row>
    <row r="10" spans="1:49" ht="61.2" customHeight="1" thickBot="1">
      <c r="B10" s="69"/>
      <c r="C10" s="424" t="s">
        <v>268</v>
      </c>
      <c r="D10" s="424"/>
      <c r="E10" s="726" t="s">
        <v>90</v>
      </c>
      <c r="F10" s="726"/>
      <c r="G10" s="726"/>
      <c r="H10" s="726"/>
      <c r="I10" s="726"/>
      <c r="J10" s="726"/>
      <c r="K10" s="726"/>
      <c r="L10" s="726"/>
      <c r="M10" s="726"/>
      <c r="N10" s="726"/>
      <c r="O10" s="726"/>
      <c r="P10" s="726"/>
      <c r="Q10" s="726"/>
      <c r="R10" s="726"/>
      <c r="S10" s="727"/>
      <c r="T10" s="3"/>
      <c r="U10" s="53"/>
      <c r="X10" s="49"/>
      <c r="Y10" s="14" t="s">
        <v>21</v>
      </c>
      <c r="Z10" s="14"/>
      <c r="AA10" s="14"/>
      <c r="AB10" s="14"/>
      <c r="AC10" s="14"/>
      <c r="AD10" s="14"/>
      <c r="AE10" s="43"/>
      <c r="AF10" s="43"/>
      <c r="AG10" s="43"/>
      <c r="AH10" s="63"/>
      <c r="AI10" s="63"/>
      <c r="AJ10" s="63"/>
      <c r="AK10" s="63"/>
      <c r="AL10" s="63"/>
      <c r="AM10" s="63"/>
      <c r="AN10" s="63"/>
      <c r="AO10" s="63"/>
      <c r="AP10" s="63"/>
      <c r="AQ10" s="63"/>
      <c r="AR10" s="63"/>
      <c r="AS10" s="63"/>
      <c r="AW10" s="4"/>
    </row>
    <row r="11" spans="1:49" ht="49.95" customHeight="1" thickBot="1">
      <c r="B11" s="69"/>
      <c r="C11" s="424"/>
      <c r="D11" s="424"/>
      <c r="E11" s="728" t="s">
        <v>91</v>
      </c>
      <c r="F11" s="728"/>
      <c r="G11" s="728"/>
      <c r="H11" s="728"/>
      <c r="I11" s="728"/>
      <c r="J11" s="728"/>
      <c r="K11" s="728"/>
      <c r="L11" s="728"/>
      <c r="M11" s="728"/>
      <c r="N11" s="728"/>
      <c r="O11" s="728"/>
      <c r="P11" s="728"/>
      <c r="Q11" s="728"/>
      <c r="R11" s="728"/>
      <c r="S11" s="729"/>
      <c r="T11" s="87"/>
      <c r="U11" s="53"/>
      <c r="X11" s="49"/>
      <c r="Y11" s="14" t="s">
        <v>17</v>
      </c>
      <c r="Z11" s="14"/>
      <c r="AA11" s="14"/>
      <c r="AB11" s="14"/>
      <c r="AC11" s="14"/>
      <c r="AD11" s="14"/>
      <c r="AE11" s="43"/>
      <c r="AF11" s="43"/>
      <c r="AG11" s="43"/>
      <c r="AH11" s="63"/>
      <c r="AI11" s="63"/>
      <c r="AJ11" s="63"/>
      <c r="AK11" s="63"/>
      <c r="AL11" s="63"/>
      <c r="AM11" s="63"/>
      <c r="AN11" s="63"/>
      <c r="AO11" s="63"/>
      <c r="AP11" s="63"/>
      <c r="AQ11" s="63"/>
      <c r="AR11" s="63"/>
      <c r="AS11" s="63"/>
      <c r="AW11" s="4"/>
    </row>
    <row r="12" spans="1:49" ht="49.95" customHeight="1" thickBot="1">
      <c r="B12" s="69"/>
      <c r="C12" s="424"/>
      <c r="D12" s="424"/>
      <c r="E12" s="724" t="s">
        <v>92</v>
      </c>
      <c r="F12" s="724"/>
      <c r="G12" s="724"/>
      <c r="H12" s="724"/>
      <c r="I12" s="724"/>
      <c r="J12" s="724"/>
      <c r="K12" s="724"/>
      <c r="L12" s="724"/>
      <c r="M12" s="724"/>
      <c r="N12" s="724"/>
      <c r="O12" s="724"/>
      <c r="P12" s="724"/>
      <c r="Q12" s="724"/>
      <c r="R12" s="724"/>
      <c r="S12" s="725"/>
      <c r="T12" s="87"/>
      <c r="U12" s="53"/>
      <c r="X12" s="49"/>
      <c r="Y12" s="14" t="s">
        <v>17</v>
      </c>
      <c r="Z12" s="14"/>
      <c r="AA12" s="14"/>
      <c r="AB12" s="14"/>
      <c r="AC12" s="14"/>
      <c r="AD12" s="14"/>
      <c r="AE12" s="43"/>
      <c r="AF12" s="43"/>
      <c r="AG12" s="43"/>
      <c r="AH12" s="63"/>
      <c r="AI12" s="63"/>
      <c r="AJ12" s="63"/>
      <c r="AK12" s="63"/>
      <c r="AL12" s="63"/>
      <c r="AM12" s="63"/>
      <c r="AN12" s="63"/>
      <c r="AO12" s="63"/>
      <c r="AP12" s="63"/>
      <c r="AQ12" s="63"/>
      <c r="AR12" s="63"/>
      <c r="AS12" s="63"/>
      <c r="AW12" s="4"/>
    </row>
    <row r="13" spans="1:49" ht="49.95" customHeight="1" thickBot="1">
      <c r="B13" s="69"/>
      <c r="C13" s="424" t="s">
        <v>199</v>
      </c>
      <c r="D13" s="424"/>
      <c r="E13" s="726" t="s">
        <v>93</v>
      </c>
      <c r="F13" s="726"/>
      <c r="G13" s="726"/>
      <c r="H13" s="726"/>
      <c r="I13" s="726"/>
      <c r="J13" s="726"/>
      <c r="K13" s="726"/>
      <c r="L13" s="726"/>
      <c r="M13" s="726"/>
      <c r="N13" s="726"/>
      <c r="O13" s="726"/>
      <c r="P13" s="726"/>
      <c r="Q13" s="726"/>
      <c r="R13" s="726"/>
      <c r="S13" s="727"/>
      <c r="T13" s="87"/>
      <c r="U13" s="53"/>
      <c r="X13" s="49"/>
      <c r="Y13" s="14" t="s">
        <v>21</v>
      </c>
      <c r="Z13" s="14"/>
      <c r="AA13" s="14"/>
      <c r="AB13" s="14"/>
      <c r="AC13" s="14"/>
      <c r="AD13" s="14"/>
      <c r="AE13" s="43"/>
      <c r="AF13" s="43"/>
      <c r="AG13" s="43"/>
      <c r="AH13" s="63"/>
      <c r="AI13" s="63"/>
      <c r="AJ13" s="63"/>
      <c r="AK13" s="63"/>
      <c r="AL13" s="63"/>
      <c r="AM13" s="63"/>
      <c r="AN13" s="63"/>
      <c r="AO13" s="63"/>
      <c r="AP13" s="63"/>
      <c r="AQ13" s="63"/>
      <c r="AR13" s="63"/>
      <c r="AS13" s="63"/>
      <c r="AW13" s="4"/>
    </row>
    <row r="14" spans="1:49" ht="49.95" customHeight="1" thickBot="1">
      <c r="B14" s="69"/>
      <c r="C14" s="424"/>
      <c r="D14" s="424"/>
      <c r="E14" s="728" t="s">
        <v>94</v>
      </c>
      <c r="F14" s="728"/>
      <c r="G14" s="728"/>
      <c r="H14" s="728"/>
      <c r="I14" s="728"/>
      <c r="J14" s="728"/>
      <c r="K14" s="728"/>
      <c r="L14" s="728"/>
      <c r="M14" s="728"/>
      <c r="N14" s="728"/>
      <c r="O14" s="728"/>
      <c r="P14" s="728"/>
      <c r="Q14" s="728"/>
      <c r="R14" s="728"/>
      <c r="S14" s="729"/>
      <c r="T14" s="3"/>
      <c r="U14" s="53"/>
      <c r="X14" s="49"/>
      <c r="Y14" s="14" t="s">
        <v>17</v>
      </c>
      <c r="Z14" s="14"/>
      <c r="AA14" s="14"/>
      <c r="AB14" s="14"/>
      <c r="AC14" s="14"/>
      <c r="AD14" s="14"/>
      <c r="AE14" s="43"/>
      <c r="AF14" s="43"/>
      <c r="AG14" s="43"/>
      <c r="AH14" s="63"/>
      <c r="AI14" s="63"/>
      <c r="AJ14" s="63"/>
      <c r="AK14" s="63"/>
      <c r="AL14" s="63"/>
      <c r="AM14" s="63"/>
      <c r="AN14" s="63"/>
      <c r="AO14" s="63"/>
      <c r="AP14" s="63"/>
      <c r="AQ14" s="63"/>
      <c r="AR14" s="63"/>
      <c r="AS14" s="63"/>
      <c r="AW14" s="4"/>
    </row>
    <row r="15" spans="1:49" ht="75.599999999999994" customHeight="1" thickBot="1">
      <c r="B15" s="69"/>
      <c r="C15" s="424"/>
      <c r="D15" s="424"/>
      <c r="E15" s="728" t="s">
        <v>95</v>
      </c>
      <c r="F15" s="728"/>
      <c r="G15" s="728"/>
      <c r="H15" s="728"/>
      <c r="I15" s="728"/>
      <c r="J15" s="728"/>
      <c r="K15" s="728"/>
      <c r="L15" s="728"/>
      <c r="M15" s="728"/>
      <c r="N15" s="728"/>
      <c r="O15" s="728"/>
      <c r="P15" s="728"/>
      <c r="Q15" s="728"/>
      <c r="R15" s="728"/>
      <c r="S15" s="729"/>
      <c r="T15" s="87"/>
      <c r="U15" s="53"/>
      <c r="X15" s="49"/>
      <c r="Y15" s="14" t="s">
        <v>17</v>
      </c>
      <c r="Z15" s="14"/>
      <c r="AA15" s="14"/>
      <c r="AB15" s="14"/>
      <c r="AC15" s="14"/>
      <c r="AD15" s="14"/>
      <c r="AE15" s="43"/>
      <c r="AF15" s="43"/>
      <c r="AG15" s="43"/>
      <c r="AH15" s="63"/>
      <c r="AI15" s="63"/>
      <c r="AJ15" s="63"/>
      <c r="AK15" s="63"/>
      <c r="AL15" s="63"/>
      <c r="AM15" s="63"/>
      <c r="AN15" s="63"/>
      <c r="AO15" s="63"/>
      <c r="AP15" s="63"/>
      <c r="AQ15" s="63"/>
      <c r="AR15" s="63"/>
      <c r="AS15" s="63"/>
      <c r="AW15" s="4"/>
    </row>
    <row r="16" spans="1:49" s="49" customFormat="1" ht="49.95" customHeight="1" thickBot="1">
      <c r="A16" s="16"/>
      <c r="B16" s="70"/>
      <c r="C16" s="424"/>
      <c r="D16" s="424"/>
      <c r="E16" s="724" t="s">
        <v>96</v>
      </c>
      <c r="F16" s="724"/>
      <c r="G16" s="724"/>
      <c r="H16" s="724"/>
      <c r="I16" s="724"/>
      <c r="J16" s="724"/>
      <c r="K16" s="724"/>
      <c r="L16" s="724"/>
      <c r="M16" s="724"/>
      <c r="N16" s="724"/>
      <c r="O16" s="724"/>
      <c r="P16" s="724"/>
      <c r="Q16" s="724"/>
      <c r="R16" s="724"/>
      <c r="S16" s="725"/>
      <c r="T16" s="88"/>
      <c r="Y16" s="16"/>
      <c r="Z16" s="16"/>
      <c r="AA16" s="16"/>
      <c r="AB16" s="16"/>
      <c r="AC16" s="16"/>
      <c r="AD16" s="16"/>
      <c r="AE16" s="16"/>
      <c r="AF16" s="16"/>
      <c r="AG16" s="16"/>
      <c r="AH16" s="16"/>
      <c r="AI16" s="16"/>
      <c r="AJ16" s="16"/>
      <c r="AK16" s="16"/>
      <c r="AL16" s="16"/>
      <c r="AM16" s="16"/>
      <c r="AN16" s="16"/>
      <c r="AO16" s="16"/>
      <c r="AP16" s="16"/>
      <c r="AQ16" s="16"/>
      <c r="AR16" s="16"/>
      <c r="AS16" s="16"/>
      <c r="AT16" s="16"/>
      <c r="AU16" s="16"/>
      <c r="AW16" s="4"/>
    </row>
    <row r="17" spans="1:49" s="49" customFormat="1" ht="4.95" customHeight="1">
      <c r="A17" s="16"/>
      <c r="B17" s="4"/>
      <c r="C17" s="110"/>
      <c r="D17" s="110"/>
      <c r="E17" s="46"/>
      <c r="F17" s="46"/>
      <c r="G17" s="46"/>
      <c r="H17" s="46"/>
      <c r="I17" s="46"/>
      <c r="J17" s="46"/>
      <c r="K17" s="46"/>
      <c r="L17" s="46"/>
      <c r="M17" s="46"/>
      <c r="N17" s="46"/>
      <c r="O17" s="46"/>
      <c r="P17" s="46"/>
      <c r="Q17" s="46"/>
      <c r="R17" s="46"/>
      <c r="S17" s="46"/>
      <c r="T17" s="111"/>
      <c r="Y17" s="16"/>
      <c r="Z17" s="16"/>
      <c r="AA17" s="16"/>
      <c r="AB17" s="16"/>
      <c r="AC17" s="16"/>
      <c r="AD17" s="16"/>
      <c r="AE17" s="16"/>
      <c r="AF17" s="16"/>
      <c r="AG17" s="16"/>
      <c r="AH17" s="16"/>
      <c r="AI17" s="16"/>
      <c r="AJ17" s="16"/>
      <c r="AK17" s="16"/>
      <c r="AL17" s="16"/>
      <c r="AM17" s="16"/>
      <c r="AN17" s="16"/>
      <c r="AO17" s="16"/>
      <c r="AP17" s="16"/>
      <c r="AQ17" s="16"/>
      <c r="AR17" s="16"/>
      <c r="AS17" s="16"/>
      <c r="AT17" s="16"/>
      <c r="AU17" s="16"/>
      <c r="AW17" s="4"/>
    </row>
    <row r="18" spans="1:49" ht="15.75" customHeight="1" thickBot="1">
      <c r="B18" s="193" t="s">
        <v>239</v>
      </c>
      <c r="C18" s="4"/>
      <c r="D18" s="16"/>
      <c r="E18" s="16"/>
      <c r="F18" s="64"/>
      <c r="G18" s="4"/>
      <c r="H18" s="732"/>
      <c r="I18" s="732"/>
      <c r="J18" s="16"/>
      <c r="K18" s="16"/>
      <c r="L18" s="16"/>
      <c r="M18" s="16"/>
      <c r="N18" s="16"/>
      <c r="O18" s="16"/>
      <c r="P18" s="16"/>
      <c r="Q18" s="16"/>
      <c r="R18" s="16"/>
      <c r="S18" s="16"/>
      <c r="T18" s="16"/>
      <c r="U18" s="16"/>
      <c r="Y18" s="14" t="s">
        <v>20</v>
      </c>
      <c r="AU18" s="16">
        <v>2</v>
      </c>
    </row>
    <row r="19" spans="1:49" ht="15.75" customHeight="1">
      <c r="B19" s="730" t="s">
        <v>136</v>
      </c>
      <c r="C19" s="81" t="s">
        <v>138</v>
      </c>
      <c r="D19" s="81"/>
      <c r="E19" s="194"/>
      <c r="F19" s="195"/>
      <c r="G19" s="196"/>
      <c r="H19" s="197"/>
      <c r="I19" s="197"/>
      <c r="J19" s="197"/>
      <c r="K19" s="81"/>
      <c r="L19" s="81"/>
      <c r="M19" s="81"/>
      <c r="N19" s="81"/>
      <c r="O19" s="81"/>
      <c r="P19" s="198" t="s">
        <v>135</v>
      </c>
      <c r="Q19" s="199" t="str">
        <f>IF(T4="○","適合","不適合")</f>
        <v>不適合</v>
      </c>
      <c r="R19" s="199"/>
      <c r="S19" s="712" t="str">
        <f>IF(AND(Q19="適合",H20="適合"),"適合","不適合")</f>
        <v>不適合</v>
      </c>
      <c r="T19" s="713"/>
      <c r="U19" s="16"/>
      <c r="Y19" s="14"/>
    </row>
    <row r="20" spans="1:49" ht="15.75" customHeight="1" thickBot="1">
      <c r="B20" s="731"/>
      <c r="C20" s="82" t="s">
        <v>139</v>
      </c>
      <c r="D20" s="82"/>
      <c r="E20" s="82"/>
      <c r="F20" s="200">
        <f>COUNTIF(T6:T16,"○")</f>
        <v>0</v>
      </c>
      <c r="G20" s="201" t="s">
        <v>134</v>
      </c>
      <c r="H20" s="723" t="str">
        <f>IF(F20&gt;1,"適合","不適合")</f>
        <v>不適合</v>
      </c>
      <c r="I20" s="723"/>
      <c r="J20" s="202"/>
      <c r="K20" s="203"/>
      <c r="L20" s="82"/>
      <c r="M20" s="82"/>
      <c r="N20" s="82"/>
      <c r="O20" s="82"/>
      <c r="P20" s="82"/>
      <c r="Q20" s="82"/>
      <c r="R20" s="82"/>
      <c r="S20" s="714"/>
      <c r="T20" s="715"/>
      <c r="U20" s="16"/>
      <c r="Y20" s="14" t="s">
        <v>20</v>
      </c>
      <c r="AU20" s="16">
        <v>2</v>
      </c>
    </row>
    <row r="21" spans="1:49" ht="4.2" customHeight="1" thickBot="1">
      <c r="C21" s="16"/>
      <c r="D21" s="16"/>
      <c r="E21" s="204"/>
      <c r="F21" s="205"/>
      <c r="G21" s="4"/>
      <c r="H21" s="16"/>
      <c r="I21" s="16"/>
      <c r="J21" s="16"/>
      <c r="K21" s="16"/>
      <c r="L21" s="16"/>
      <c r="M21" s="16"/>
      <c r="N21" s="16"/>
      <c r="O21" s="16"/>
      <c r="P21" s="16"/>
      <c r="Q21" s="16"/>
      <c r="R21" s="16"/>
      <c r="S21" s="16"/>
      <c r="T21" s="16"/>
      <c r="U21" s="16"/>
      <c r="Y21" s="14" t="s">
        <v>20</v>
      </c>
      <c r="AU21" s="16">
        <v>2</v>
      </c>
    </row>
    <row r="22" spans="1:49" ht="15.75" customHeight="1">
      <c r="B22" s="709" t="s">
        <v>137</v>
      </c>
      <c r="C22" s="81" t="s">
        <v>138</v>
      </c>
      <c r="D22" s="81"/>
      <c r="E22" s="194"/>
      <c r="F22" s="195"/>
      <c r="G22" s="196"/>
      <c r="H22" s="197"/>
      <c r="I22" s="197"/>
      <c r="J22" s="197"/>
      <c r="K22" s="81"/>
      <c r="L22" s="81"/>
      <c r="M22" s="81"/>
      <c r="N22" s="81"/>
      <c r="O22" s="81"/>
      <c r="P22" s="206" t="s">
        <v>135</v>
      </c>
      <c r="Q22" s="199" t="str">
        <f>IF(T4="○","適合","不適合")</f>
        <v>不適合</v>
      </c>
      <c r="R22" s="199"/>
      <c r="S22" s="716" t="str">
        <f>IF(AND(Q22="適合",H23="適合",Q23="適合",H24="適合"),"適合","不適合")</f>
        <v>不適合</v>
      </c>
      <c r="T22" s="717"/>
      <c r="U22" s="16"/>
      <c r="Y22" s="14"/>
    </row>
    <row r="23" spans="1:49" ht="15.75" customHeight="1">
      <c r="B23" s="710"/>
      <c r="C23" s="83" t="s">
        <v>140</v>
      </c>
      <c r="D23" s="83"/>
      <c r="E23" s="86" t="s">
        <v>131</v>
      </c>
      <c r="F23" s="207">
        <f>COUNTIF(T6:T9,"○")</f>
        <v>0</v>
      </c>
      <c r="G23" s="86" t="s">
        <v>130</v>
      </c>
      <c r="H23" s="722" t="str">
        <f>IF(F23&gt;=1,"適合","不適合")</f>
        <v>不適合</v>
      </c>
      <c r="I23" s="722"/>
      <c r="J23" s="208"/>
      <c r="K23" s="209"/>
      <c r="L23" s="71" t="s">
        <v>132</v>
      </c>
      <c r="M23" s="84"/>
      <c r="N23" s="83"/>
      <c r="O23" s="210">
        <f>COUNTIF(T10:T12,"○")</f>
        <v>0</v>
      </c>
      <c r="P23" s="211" t="s">
        <v>135</v>
      </c>
      <c r="Q23" s="209" t="str">
        <f>IF(O23&gt;=1,"適合","不適合")</f>
        <v>不適合</v>
      </c>
      <c r="R23" s="209"/>
      <c r="S23" s="718"/>
      <c r="T23" s="719"/>
      <c r="U23" s="16"/>
      <c r="Y23" s="14" t="s">
        <v>20</v>
      </c>
      <c r="AU23" s="16">
        <v>2</v>
      </c>
    </row>
    <row r="24" spans="1:49" ht="15.75" customHeight="1" thickBot="1">
      <c r="B24" s="711"/>
      <c r="C24" s="82" t="s">
        <v>144</v>
      </c>
      <c r="D24" s="82"/>
      <c r="E24" s="82"/>
      <c r="F24" s="212">
        <f>COUNTIF(T6:T16,"○")</f>
        <v>0</v>
      </c>
      <c r="G24" s="201" t="s">
        <v>130</v>
      </c>
      <c r="H24" s="203" t="str">
        <f>IF(F24&gt;3,"適合","不適合")</f>
        <v>不適合</v>
      </c>
      <c r="I24" s="213"/>
      <c r="J24" s="213"/>
      <c r="K24" s="203"/>
      <c r="L24" s="85"/>
      <c r="M24" s="85"/>
      <c r="N24" s="85"/>
      <c r="O24" s="85"/>
      <c r="P24" s="85"/>
      <c r="Q24" s="85"/>
      <c r="R24" s="85"/>
      <c r="S24" s="720"/>
      <c r="T24" s="721"/>
      <c r="U24" s="65"/>
      <c r="Y24" s="14" t="s">
        <v>20</v>
      </c>
      <c r="AU24" s="16">
        <v>2</v>
      </c>
    </row>
    <row r="25" spans="1:49" ht="15.75" customHeight="1">
      <c r="C25" s="16"/>
      <c r="D25" s="16"/>
      <c r="E25" s="16"/>
      <c r="F25" s="64"/>
      <c r="G25" s="4"/>
      <c r="H25" s="16"/>
      <c r="I25" s="16"/>
      <c r="J25" s="16"/>
      <c r="K25" s="16"/>
      <c r="L25" s="16"/>
      <c r="M25" s="16"/>
      <c r="N25" s="16"/>
      <c r="O25" s="16"/>
      <c r="P25" s="16"/>
      <c r="Q25" s="16"/>
      <c r="R25" s="16"/>
      <c r="S25" s="16"/>
      <c r="T25" s="16"/>
      <c r="U25" s="16"/>
      <c r="Y25" s="14" t="s">
        <v>20</v>
      </c>
      <c r="AU25" s="16">
        <v>2</v>
      </c>
    </row>
    <row r="26" spans="1:49" ht="15.75" customHeight="1">
      <c r="C26" s="16"/>
      <c r="D26" s="16"/>
      <c r="E26" s="16"/>
      <c r="F26" s="43"/>
      <c r="G26" s="4"/>
      <c r="H26" s="16"/>
      <c r="I26" s="16"/>
      <c r="J26" s="16"/>
      <c r="K26" s="16"/>
      <c r="L26" s="16"/>
      <c r="M26" s="16"/>
      <c r="N26" s="16"/>
      <c r="O26" s="16"/>
      <c r="P26" s="16"/>
      <c r="Q26" s="16"/>
      <c r="R26" s="16"/>
      <c r="S26" s="16"/>
      <c r="T26" s="16"/>
      <c r="U26" s="16"/>
      <c r="AU26" s="16">
        <v>2</v>
      </c>
    </row>
    <row r="27" spans="1:49" ht="15.75" customHeight="1">
      <c r="C27" s="4"/>
      <c r="D27" s="16"/>
      <c r="E27" s="16"/>
      <c r="F27" s="64"/>
      <c r="G27" s="4"/>
      <c r="H27" s="4"/>
      <c r="I27" s="4"/>
      <c r="J27" s="4"/>
      <c r="K27" s="4"/>
      <c r="L27" s="16"/>
      <c r="M27" s="16"/>
      <c r="N27" s="16"/>
      <c r="O27" s="16"/>
      <c r="P27" s="16"/>
      <c r="Q27" s="16"/>
      <c r="R27" s="16"/>
      <c r="S27" s="16"/>
      <c r="T27" s="16"/>
      <c r="U27" s="16"/>
      <c r="Y27" s="14" t="s">
        <v>20</v>
      </c>
      <c r="AU27" s="16">
        <v>2</v>
      </c>
    </row>
    <row r="32" spans="1:4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sheetData>
  <sheetProtection formatRows="0"/>
  <dataConsolidate/>
  <mergeCells count="26">
    <mergeCell ref="B3:D3"/>
    <mergeCell ref="C4:S5"/>
    <mergeCell ref="T4:T5"/>
    <mergeCell ref="E3:T3"/>
    <mergeCell ref="T6:T7"/>
    <mergeCell ref="B4:B5"/>
    <mergeCell ref="C6:D9"/>
    <mergeCell ref="E6:S7"/>
    <mergeCell ref="E8:S8"/>
    <mergeCell ref="E9:S9"/>
    <mergeCell ref="E12:S12"/>
    <mergeCell ref="E13:S13"/>
    <mergeCell ref="E14:S14"/>
    <mergeCell ref="E15:S15"/>
    <mergeCell ref="B19:B20"/>
    <mergeCell ref="H18:I18"/>
    <mergeCell ref="E16:S16"/>
    <mergeCell ref="C10:D12"/>
    <mergeCell ref="C13:D16"/>
    <mergeCell ref="E10:S10"/>
    <mergeCell ref="E11:S11"/>
    <mergeCell ref="B22:B24"/>
    <mergeCell ref="S19:T20"/>
    <mergeCell ref="S22:T24"/>
    <mergeCell ref="H23:I23"/>
    <mergeCell ref="H20:I20"/>
  </mergeCells>
  <phoneticPr fontId="2"/>
  <conditionalFormatting sqref="B19:T19 B20:H20 J20:T20">
    <cfRule type="expression" dxfId="6" priority="2">
      <formula>$E$3="誘導水準"</formula>
    </cfRule>
  </conditionalFormatting>
  <conditionalFormatting sqref="B22:T24">
    <cfRule type="expression" dxfId="5" priority="1">
      <formula>$E$3="評価基準"</formula>
    </cfRule>
  </conditionalFormatting>
  <conditionalFormatting sqref="E3">
    <cfRule type="expression" dxfId="4" priority="6">
      <formula>$P$16&lt;&gt;#REF!</formula>
    </cfRule>
  </conditionalFormatting>
  <dataValidations count="4">
    <dataValidation type="list" allowBlank="1" showInputMessage="1" showErrorMessage="1" sqref="F25 F18" xr:uid="{00000000-0002-0000-0400-000000000000}">
      <formula1>#REF!</formula1>
    </dataValidation>
    <dataValidation type="list" allowBlank="1" showInputMessage="1" showErrorMessage="1" sqref="F27" xr:uid="{00000000-0002-0000-0400-000001000000}">
      <formula1>$X$27:$Y$27</formula1>
    </dataValidation>
    <dataValidation type="list" allowBlank="1" showInputMessage="1" showErrorMessage="1" sqref="E3:T3" xr:uid="{00000000-0002-0000-0400-000003000000}">
      <formula1>"　,評価基準,誘導水準"</formula1>
    </dataValidation>
    <dataValidation type="list" allowBlank="1" showInputMessage="1" showErrorMessage="1" sqref="T4:T16" xr:uid="{00000000-0002-0000-0400-000004000000}">
      <formula1>"　,○"</formula1>
    </dataValidation>
  </dataValidations>
  <printOptions horizontalCentered="1"/>
  <pageMargins left="0.31496062992125984" right="0.31496062992125984" top="0.78740157480314965" bottom="0.59055118110236227" header="0.31496062992125984" footer="0.19685039370078741"/>
  <pageSetup paperSize="9" scale="95" fitToHeight="0" orientation="portrait" r:id="rId1"/>
  <headerFooter>
    <oddFooter>&amp;L都市開発諸制度チェックシート2025年度版</oddFooter>
  </headerFooter>
  <colBreaks count="1" manualBreakCount="1">
    <brk id="22" max="1048575" man="1"/>
  </colBreaks>
  <ignoredErrors>
    <ignoredError sqref="Q19 F23 H24"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AW41"/>
  <sheetViews>
    <sheetView showGridLines="0" view="pageBreakPreview" zoomScale="85" zoomScaleNormal="100" zoomScaleSheetLayoutView="85" workbookViewId="0">
      <selection activeCell="E12" sqref="E12:S12"/>
    </sheetView>
  </sheetViews>
  <sheetFormatPr defaultColWidth="8.59765625" defaultRowHeight="15"/>
  <cols>
    <col min="1" max="1" width="2" style="16" customWidth="1"/>
    <col min="2" max="2" width="6" style="16" customWidth="1"/>
    <col min="3" max="3" width="12" style="214" customWidth="1"/>
    <col min="4" max="5" width="11.09765625" style="214" customWidth="1"/>
    <col min="6" max="21" width="3.19921875" style="214" customWidth="1"/>
    <col min="22" max="22" width="0.59765625" style="16" customWidth="1"/>
    <col min="23" max="23" width="1.09765625" style="16" customWidth="1"/>
    <col min="24" max="24" width="3.69921875" style="16" hidden="1" customWidth="1"/>
    <col min="25" max="25" width="8.59765625" style="16" hidden="1" customWidth="1"/>
    <col min="26" max="46" width="3.59765625" style="16" hidden="1" customWidth="1"/>
    <col min="47" max="47" width="8.59765625" style="16" hidden="1" customWidth="1"/>
    <col min="48" max="69" width="3.59765625" style="16" customWidth="1"/>
    <col min="70" max="16384" width="8.59765625" style="16"/>
  </cols>
  <sheetData>
    <row r="1" spans="1:49" ht="27" customHeight="1">
      <c r="A1" s="66"/>
      <c r="B1" s="66" t="s">
        <v>198</v>
      </c>
      <c r="C1" s="4"/>
      <c r="D1" s="4"/>
      <c r="E1" s="4"/>
      <c r="F1" s="4"/>
      <c r="G1" s="4"/>
      <c r="H1" s="4"/>
      <c r="I1" s="4"/>
      <c r="J1" s="4"/>
      <c r="K1" s="4"/>
      <c r="L1" s="4"/>
      <c r="M1" s="43"/>
      <c r="N1" s="4"/>
      <c r="O1" s="16"/>
      <c r="P1" s="16"/>
      <c r="Q1" s="16"/>
      <c r="R1" s="16"/>
      <c r="S1" s="16"/>
      <c r="T1" s="16"/>
      <c r="U1" s="16"/>
      <c r="AU1" s="16">
        <v>1</v>
      </c>
    </row>
    <row r="2" spans="1:49" ht="15.75" customHeight="1" thickBot="1">
      <c r="B2" s="137" t="s">
        <v>86</v>
      </c>
      <c r="C2" s="138"/>
      <c r="D2" s="138"/>
      <c r="E2" s="138"/>
      <c r="F2" s="138"/>
      <c r="G2" s="138"/>
      <c r="H2" s="138"/>
      <c r="I2" s="138"/>
      <c r="J2" s="138"/>
      <c r="K2" s="138"/>
      <c r="L2" s="138"/>
      <c r="M2" s="138"/>
      <c r="N2" s="138"/>
      <c r="O2" s="138"/>
      <c r="P2" s="138"/>
      <c r="Q2" s="138"/>
      <c r="R2" s="138"/>
      <c r="S2" s="138"/>
      <c r="T2" s="139"/>
      <c r="U2" s="47"/>
      <c r="AU2" s="16">
        <v>1</v>
      </c>
    </row>
    <row r="3" spans="1:49" ht="15.75" customHeight="1" thickBot="1">
      <c r="B3" s="733" t="s">
        <v>133</v>
      </c>
      <c r="C3" s="733"/>
      <c r="D3" s="449"/>
      <c r="E3" s="737"/>
      <c r="F3" s="738"/>
      <c r="G3" s="738"/>
      <c r="H3" s="738"/>
      <c r="I3" s="738"/>
      <c r="J3" s="738"/>
      <c r="K3" s="738"/>
      <c r="L3" s="738"/>
      <c r="M3" s="738"/>
      <c r="N3" s="738"/>
      <c r="O3" s="738"/>
      <c r="P3" s="738"/>
      <c r="Q3" s="738"/>
      <c r="R3" s="738"/>
      <c r="S3" s="738"/>
      <c r="T3" s="739"/>
      <c r="U3" s="63"/>
      <c r="X3" s="43" t="s">
        <v>15</v>
      </c>
      <c r="Y3" s="4" t="s">
        <v>16</v>
      </c>
      <c r="AT3" s="16">
        <v>1</v>
      </c>
    </row>
    <row r="4" spans="1:49" ht="19.95" customHeight="1">
      <c r="B4" s="740" t="s">
        <v>98</v>
      </c>
      <c r="C4" s="734" t="s">
        <v>128</v>
      </c>
      <c r="D4" s="734"/>
      <c r="E4" s="724"/>
      <c r="F4" s="724"/>
      <c r="G4" s="724"/>
      <c r="H4" s="724"/>
      <c r="I4" s="724"/>
      <c r="J4" s="724"/>
      <c r="K4" s="724"/>
      <c r="L4" s="724"/>
      <c r="M4" s="724"/>
      <c r="N4" s="724"/>
      <c r="O4" s="724"/>
      <c r="P4" s="724"/>
      <c r="Q4" s="724"/>
      <c r="R4" s="724"/>
      <c r="S4" s="725"/>
      <c r="T4" s="735"/>
      <c r="U4" s="47"/>
    </row>
    <row r="5" spans="1:49" ht="30" customHeight="1" thickBot="1">
      <c r="B5" s="741"/>
      <c r="C5" s="734"/>
      <c r="D5" s="734"/>
      <c r="E5" s="734"/>
      <c r="F5" s="734"/>
      <c r="G5" s="734"/>
      <c r="H5" s="734"/>
      <c r="I5" s="734"/>
      <c r="J5" s="734"/>
      <c r="K5" s="734"/>
      <c r="L5" s="734"/>
      <c r="M5" s="734"/>
      <c r="N5" s="734"/>
      <c r="O5" s="734"/>
      <c r="P5" s="734"/>
      <c r="Q5" s="734"/>
      <c r="R5" s="734"/>
      <c r="S5" s="415"/>
      <c r="T5" s="736"/>
      <c r="U5" s="47"/>
      <c r="AW5" s="4"/>
    </row>
    <row r="6" spans="1:49" ht="19.95" customHeight="1">
      <c r="B6" s="67"/>
      <c r="C6" s="431" t="s">
        <v>265</v>
      </c>
      <c r="D6" s="431"/>
      <c r="E6" s="724" t="s">
        <v>120</v>
      </c>
      <c r="F6" s="724"/>
      <c r="G6" s="724"/>
      <c r="H6" s="724"/>
      <c r="I6" s="724"/>
      <c r="J6" s="724"/>
      <c r="K6" s="724"/>
      <c r="L6" s="724"/>
      <c r="M6" s="724"/>
      <c r="N6" s="724"/>
      <c r="O6" s="724"/>
      <c r="P6" s="724"/>
      <c r="Q6" s="724"/>
      <c r="R6" s="724"/>
      <c r="S6" s="725"/>
      <c r="T6" s="735"/>
      <c r="U6" s="63"/>
      <c r="Y6" s="43" t="s">
        <v>15</v>
      </c>
      <c r="Z6" s="4" t="s">
        <v>16</v>
      </c>
      <c r="AA6" s="4"/>
      <c r="AB6" s="43"/>
      <c r="AC6" s="43"/>
      <c r="AD6" s="43"/>
      <c r="AE6" s="43"/>
      <c r="AF6" s="43"/>
      <c r="AG6" s="63"/>
      <c r="AH6" s="63"/>
      <c r="AI6" s="63"/>
      <c r="AJ6" s="63"/>
      <c r="AK6" s="63"/>
      <c r="AL6" s="63"/>
      <c r="AM6" s="63"/>
      <c r="AN6" s="63"/>
      <c r="AO6" s="63"/>
      <c r="AP6" s="63"/>
      <c r="AQ6" s="63"/>
      <c r="AR6" s="63"/>
      <c r="AU6" s="16">
        <v>1</v>
      </c>
    </row>
    <row r="7" spans="1:49" ht="30" customHeight="1" thickBot="1">
      <c r="B7" s="68" t="s">
        <v>97</v>
      </c>
      <c r="C7" s="424"/>
      <c r="D7" s="424"/>
      <c r="E7" s="726"/>
      <c r="F7" s="726"/>
      <c r="G7" s="726"/>
      <c r="H7" s="726"/>
      <c r="I7" s="726"/>
      <c r="J7" s="726"/>
      <c r="K7" s="726"/>
      <c r="L7" s="726"/>
      <c r="M7" s="726"/>
      <c r="N7" s="726"/>
      <c r="O7" s="726"/>
      <c r="P7" s="726"/>
      <c r="Q7" s="726"/>
      <c r="R7" s="726"/>
      <c r="S7" s="727"/>
      <c r="T7" s="736"/>
      <c r="U7" s="63"/>
      <c r="Y7" s="43"/>
      <c r="Z7" s="4"/>
      <c r="AA7" s="4"/>
      <c r="AB7" s="43"/>
      <c r="AC7" s="43"/>
      <c r="AD7" s="43"/>
      <c r="AE7" s="43"/>
      <c r="AF7" s="43"/>
      <c r="AG7" s="63"/>
      <c r="AH7" s="63"/>
      <c r="AI7" s="63"/>
      <c r="AJ7" s="63"/>
      <c r="AK7" s="63"/>
      <c r="AL7" s="63"/>
      <c r="AM7" s="63"/>
      <c r="AN7" s="63"/>
      <c r="AO7" s="63"/>
      <c r="AP7" s="63"/>
      <c r="AQ7" s="63"/>
      <c r="AR7" s="63"/>
      <c r="AW7" s="4"/>
    </row>
    <row r="8" spans="1:49" ht="51" customHeight="1" thickBot="1">
      <c r="B8" s="69"/>
      <c r="C8" s="424"/>
      <c r="D8" s="424"/>
      <c r="E8" s="728" t="s">
        <v>121</v>
      </c>
      <c r="F8" s="728"/>
      <c r="G8" s="728"/>
      <c r="H8" s="728"/>
      <c r="I8" s="728"/>
      <c r="J8" s="728"/>
      <c r="K8" s="728"/>
      <c r="L8" s="728"/>
      <c r="M8" s="728"/>
      <c r="N8" s="728"/>
      <c r="O8" s="728"/>
      <c r="P8" s="728"/>
      <c r="Q8" s="728"/>
      <c r="R8" s="728"/>
      <c r="S8" s="729"/>
      <c r="T8" s="87"/>
      <c r="U8" s="53"/>
      <c r="X8" s="49"/>
      <c r="Y8" s="14" t="s">
        <v>21</v>
      </c>
      <c r="Z8" s="14"/>
      <c r="AA8" s="14"/>
      <c r="AB8" s="14"/>
      <c r="AC8" s="14"/>
      <c r="AD8" s="14"/>
      <c r="AE8" s="43"/>
      <c r="AF8" s="43"/>
      <c r="AG8" s="43"/>
      <c r="AH8" s="63"/>
      <c r="AI8" s="63"/>
      <c r="AJ8" s="63"/>
      <c r="AK8" s="63"/>
      <c r="AL8" s="63"/>
      <c r="AM8" s="63"/>
      <c r="AN8" s="63"/>
      <c r="AO8" s="63"/>
      <c r="AP8" s="63"/>
      <c r="AQ8" s="63"/>
      <c r="AR8" s="63"/>
      <c r="AS8" s="63"/>
      <c r="AW8" s="4"/>
    </row>
    <row r="9" spans="1:49" ht="49.95" customHeight="1" thickBot="1">
      <c r="B9" s="69"/>
      <c r="C9" s="424"/>
      <c r="D9" s="424"/>
      <c r="E9" s="724" t="s">
        <v>122</v>
      </c>
      <c r="F9" s="724"/>
      <c r="G9" s="724"/>
      <c r="H9" s="724"/>
      <c r="I9" s="724"/>
      <c r="J9" s="724"/>
      <c r="K9" s="724"/>
      <c r="L9" s="724"/>
      <c r="M9" s="724"/>
      <c r="N9" s="724"/>
      <c r="O9" s="724"/>
      <c r="P9" s="724"/>
      <c r="Q9" s="724"/>
      <c r="R9" s="724"/>
      <c r="S9" s="725"/>
      <c r="T9" s="87"/>
      <c r="U9" s="53"/>
      <c r="X9" s="49"/>
      <c r="Y9" s="14" t="s">
        <v>17</v>
      </c>
      <c r="Z9" s="14"/>
      <c r="AA9" s="14"/>
      <c r="AB9" s="14"/>
      <c r="AC9" s="14"/>
      <c r="AD9" s="14"/>
      <c r="AE9" s="43"/>
      <c r="AF9" s="43"/>
      <c r="AG9" s="43"/>
      <c r="AH9" s="63"/>
      <c r="AI9" s="63"/>
      <c r="AJ9" s="63"/>
      <c r="AK9" s="63"/>
      <c r="AL9" s="63"/>
      <c r="AM9" s="63"/>
      <c r="AN9" s="63"/>
      <c r="AO9" s="63"/>
      <c r="AP9" s="63"/>
      <c r="AQ9" s="63"/>
      <c r="AR9" s="63"/>
      <c r="AS9" s="63"/>
      <c r="AW9" s="4"/>
    </row>
    <row r="10" spans="1:49" ht="55.2" customHeight="1" thickBot="1">
      <c r="B10" s="69"/>
      <c r="C10" s="424" t="s">
        <v>266</v>
      </c>
      <c r="D10" s="424"/>
      <c r="E10" s="726" t="s">
        <v>123</v>
      </c>
      <c r="F10" s="726"/>
      <c r="G10" s="726"/>
      <c r="H10" s="726"/>
      <c r="I10" s="726"/>
      <c r="J10" s="726"/>
      <c r="K10" s="726"/>
      <c r="L10" s="726"/>
      <c r="M10" s="726"/>
      <c r="N10" s="726"/>
      <c r="O10" s="726"/>
      <c r="P10" s="726"/>
      <c r="Q10" s="726"/>
      <c r="R10" s="726"/>
      <c r="S10" s="727"/>
      <c r="T10" s="3"/>
      <c r="U10" s="53"/>
      <c r="X10" s="49"/>
      <c r="Y10" s="14" t="s">
        <v>21</v>
      </c>
      <c r="Z10" s="14"/>
      <c r="AA10" s="14"/>
      <c r="AB10" s="14"/>
      <c r="AC10" s="14"/>
      <c r="AD10" s="14"/>
      <c r="AE10" s="43"/>
      <c r="AF10" s="43"/>
      <c r="AG10" s="43"/>
      <c r="AH10" s="63"/>
      <c r="AI10" s="63"/>
      <c r="AJ10" s="63"/>
      <c r="AK10" s="63"/>
      <c r="AL10" s="63"/>
      <c r="AM10" s="63"/>
      <c r="AN10" s="63"/>
      <c r="AO10" s="63"/>
      <c r="AP10" s="63"/>
      <c r="AQ10" s="63"/>
      <c r="AR10" s="63"/>
      <c r="AS10" s="63"/>
      <c r="AW10" s="4"/>
    </row>
    <row r="11" spans="1:49" ht="83.4" customHeight="1" thickBot="1">
      <c r="B11" s="69"/>
      <c r="C11" s="424"/>
      <c r="D11" s="424"/>
      <c r="E11" s="728" t="s">
        <v>124</v>
      </c>
      <c r="F11" s="728"/>
      <c r="G11" s="728"/>
      <c r="H11" s="728"/>
      <c r="I11" s="728"/>
      <c r="J11" s="728"/>
      <c r="K11" s="728"/>
      <c r="L11" s="728"/>
      <c r="M11" s="728"/>
      <c r="N11" s="728"/>
      <c r="O11" s="728"/>
      <c r="P11" s="728"/>
      <c r="Q11" s="728"/>
      <c r="R11" s="728"/>
      <c r="S11" s="729"/>
      <c r="T11" s="87"/>
      <c r="U11" s="53"/>
      <c r="X11" s="49"/>
      <c r="Y11" s="14" t="s">
        <v>17</v>
      </c>
      <c r="Z11" s="14"/>
      <c r="AA11" s="14"/>
      <c r="AB11" s="14"/>
      <c r="AC11" s="14"/>
      <c r="AD11" s="14"/>
      <c r="AE11" s="43"/>
      <c r="AF11" s="43"/>
      <c r="AG11" s="43"/>
      <c r="AH11" s="63"/>
      <c r="AI11" s="63"/>
      <c r="AJ11" s="63"/>
      <c r="AK11" s="63"/>
      <c r="AL11" s="63"/>
      <c r="AM11" s="63"/>
      <c r="AN11" s="63"/>
      <c r="AO11" s="63"/>
      <c r="AP11" s="63"/>
      <c r="AQ11" s="63"/>
      <c r="AR11" s="63"/>
      <c r="AS11" s="63"/>
      <c r="AW11" s="4"/>
    </row>
    <row r="12" spans="1:49" ht="84" customHeight="1" thickBot="1">
      <c r="B12" s="69"/>
      <c r="C12" s="424" t="s">
        <v>269</v>
      </c>
      <c r="D12" s="424"/>
      <c r="E12" s="726" t="s">
        <v>125</v>
      </c>
      <c r="F12" s="726"/>
      <c r="G12" s="726"/>
      <c r="H12" s="726"/>
      <c r="I12" s="726"/>
      <c r="J12" s="726"/>
      <c r="K12" s="726"/>
      <c r="L12" s="726"/>
      <c r="M12" s="726"/>
      <c r="N12" s="726"/>
      <c r="O12" s="726"/>
      <c r="P12" s="726"/>
      <c r="Q12" s="726"/>
      <c r="R12" s="726"/>
      <c r="S12" s="727"/>
      <c r="T12" s="87"/>
      <c r="U12" s="53"/>
      <c r="X12" s="49"/>
      <c r="Y12" s="14" t="s">
        <v>21</v>
      </c>
      <c r="Z12" s="14"/>
      <c r="AA12" s="14"/>
      <c r="AB12" s="14"/>
      <c r="AC12" s="14"/>
      <c r="AD12" s="14"/>
      <c r="AE12" s="43"/>
      <c r="AF12" s="43"/>
      <c r="AG12" s="43"/>
      <c r="AH12" s="63"/>
      <c r="AI12" s="63"/>
      <c r="AJ12" s="63"/>
      <c r="AK12" s="63"/>
      <c r="AL12" s="63"/>
      <c r="AM12" s="63"/>
      <c r="AN12" s="63"/>
      <c r="AO12" s="63"/>
      <c r="AP12" s="63"/>
      <c r="AQ12" s="63"/>
      <c r="AR12" s="63"/>
      <c r="AS12" s="63"/>
      <c r="AW12" s="4"/>
    </row>
    <row r="13" spans="1:49" ht="49.95" customHeight="1" thickBot="1">
      <c r="B13" s="69"/>
      <c r="C13" s="424"/>
      <c r="D13" s="424"/>
      <c r="E13" s="728" t="s">
        <v>126</v>
      </c>
      <c r="F13" s="728"/>
      <c r="G13" s="728"/>
      <c r="H13" s="728"/>
      <c r="I13" s="728"/>
      <c r="J13" s="728"/>
      <c r="K13" s="728"/>
      <c r="L13" s="728"/>
      <c r="M13" s="728"/>
      <c r="N13" s="728"/>
      <c r="O13" s="728"/>
      <c r="P13" s="728"/>
      <c r="Q13" s="728"/>
      <c r="R13" s="728"/>
      <c r="S13" s="729"/>
      <c r="T13" s="3"/>
      <c r="U13" s="53"/>
      <c r="X13" s="49"/>
      <c r="Y13" s="14" t="s">
        <v>17</v>
      </c>
      <c r="Z13" s="14"/>
      <c r="AA13" s="14"/>
      <c r="AB13" s="14"/>
      <c r="AC13" s="14"/>
      <c r="AD13" s="14"/>
      <c r="AE13" s="43"/>
      <c r="AF13" s="43"/>
      <c r="AG13" s="43"/>
      <c r="AH13" s="63"/>
      <c r="AI13" s="63"/>
      <c r="AJ13" s="63"/>
      <c r="AK13" s="63"/>
      <c r="AL13" s="63"/>
      <c r="AM13" s="63"/>
      <c r="AN13" s="63"/>
      <c r="AO13" s="63"/>
      <c r="AP13" s="63"/>
      <c r="AQ13" s="63"/>
      <c r="AR13" s="63"/>
      <c r="AS13" s="63"/>
      <c r="AW13" s="4"/>
    </row>
    <row r="14" spans="1:49" ht="52.2" customHeight="1" thickBot="1">
      <c r="B14" s="69"/>
      <c r="C14" s="424"/>
      <c r="D14" s="424"/>
      <c r="E14" s="743" t="s">
        <v>127</v>
      </c>
      <c r="F14" s="743"/>
      <c r="G14" s="743"/>
      <c r="H14" s="743"/>
      <c r="I14" s="743"/>
      <c r="J14" s="743"/>
      <c r="K14" s="743"/>
      <c r="L14" s="743"/>
      <c r="M14" s="743"/>
      <c r="N14" s="743"/>
      <c r="O14" s="743"/>
      <c r="P14" s="743"/>
      <c r="Q14" s="743"/>
      <c r="R14" s="743"/>
      <c r="S14" s="744"/>
      <c r="T14" s="87"/>
      <c r="U14" s="53"/>
      <c r="X14" s="49"/>
      <c r="Y14" s="14" t="s">
        <v>17</v>
      </c>
      <c r="Z14" s="14"/>
      <c r="AA14" s="14"/>
      <c r="AB14" s="14"/>
      <c r="AC14" s="14"/>
      <c r="AD14" s="14"/>
      <c r="AE14" s="43"/>
      <c r="AF14" s="43"/>
      <c r="AG14" s="43"/>
      <c r="AH14" s="63"/>
      <c r="AI14" s="63"/>
      <c r="AJ14" s="63"/>
      <c r="AK14" s="63"/>
      <c r="AL14" s="63"/>
      <c r="AM14" s="63"/>
      <c r="AN14" s="63"/>
      <c r="AO14" s="63"/>
      <c r="AP14" s="63"/>
      <c r="AQ14" s="63"/>
      <c r="AR14" s="63"/>
      <c r="AS14" s="63"/>
      <c r="AW14" s="4"/>
    </row>
    <row r="15" spans="1:49" ht="6" customHeight="1">
      <c r="B15" s="29"/>
      <c r="C15" s="110"/>
      <c r="D15" s="110"/>
      <c r="E15" s="46"/>
      <c r="F15" s="46"/>
      <c r="G15" s="46"/>
      <c r="H15" s="46"/>
      <c r="I15" s="46"/>
      <c r="J15" s="46"/>
      <c r="K15" s="46"/>
      <c r="L15" s="46"/>
      <c r="M15" s="46"/>
      <c r="N15" s="46"/>
      <c r="O15" s="46"/>
      <c r="P15" s="46"/>
      <c r="Q15" s="46"/>
      <c r="R15" s="46"/>
      <c r="S15" s="46"/>
      <c r="T15" s="111"/>
      <c r="U15" s="53"/>
      <c r="X15" s="49"/>
      <c r="Y15" s="14"/>
      <c r="Z15" s="14"/>
      <c r="AA15" s="14"/>
      <c r="AB15" s="14"/>
      <c r="AC15" s="14"/>
      <c r="AD15" s="14"/>
      <c r="AE15" s="43"/>
      <c r="AF15" s="43"/>
      <c r="AG15" s="43"/>
      <c r="AH15" s="63"/>
      <c r="AI15" s="63"/>
      <c r="AJ15" s="63"/>
      <c r="AK15" s="63"/>
      <c r="AL15" s="63"/>
      <c r="AM15" s="63"/>
      <c r="AN15" s="63"/>
      <c r="AO15" s="63"/>
      <c r="AP15" s="63"/>
      <c r="AQ15" s="63"/>
      <c r="AR15" s="63"/>
      <c r="AS15" s="63"/>
      <c r="AW15" s="4"/>
    </row>
    <row r="16" spans="1:49" ht="15.75" customHeight="1" thickBot="1">
      <c r="B16" s="16" t="s">
        <v>239</v>
      </c>
      <c r="C16" s="4"/>
      <c r="D16" s="16"/>
      <c r="E16" s="16"/>
      <c r="F16" s="64"/>
      <c r="G16" s="4"/>
      <c r="H16" s="16"/>
      <c r="I16" s="16"/>
      <c r="J16" s="16"/>
      <c r="K16" s="16"/>
      <c r="L16" s="16"/>
      <c r="M16" s="16"/>
      <c r="N16" s="16"/>
      <c r="O16" s="16"/>
      <c r="P16" s="16"/>
      <c r="Q16" s="16"/>
      <c r="R16" s="16"/>
      <c r="S16" s="16"/>
      <c r="T16" s="16"/>
      <c r="U16" s="16"/>
      <c r="Y16" s="14" t="s">
        <v>20</v>
      </c>
      <c r="AU16" s="16">
        <v>2</v>
      </c>
    </row>
    <row r="17" spans="2:47" ht="15.75" customHeight="1">
      <c r="B17" s="730" t="s">
        <v>136</v>
      </c>
      <c r="C17" s="81" t="s">
        <v>141</v>
      </c>
      <c r="D17" s="81"/>
      <c r="E17" s="194"/>
      <c r="F17" s="223"/>
      <c r="G17" s="196"/>
      <c r="H17" s="197"/>
      <c r="I17" s="197"/>
      <c r="J17" s="197"/>
      <c r="K17" s="81"/>
      <c r="L17" s="81"/>
      <c r="M17" s="81"/>
      <c r="N17" s="81"/>
      <c r="O17" s="81"/>
      <c r="P17" s="198" t="s">
        <v>135</v>
      </c>
      <c r="Q17" s="199" t="str">
        <f>IF(T4="○","適合","不適合")</f>
        <v>不適合</v>
      </c>
      <c r="R17" s="199"/>
      <c r="S17" s="712" t="str">
        <f>IF(AND(Q17="適合",H18="適合"),"適合","不適合")</f>
        <v>不適合</v>
      </c>
      <c r="T17" s="713"/>
      <c r="U17" s="16"/>
      <c r="Y17" s="14" t="s">
        <v>20</v>
      </c>
      <c r="AU17" s="16">
        <v>2</v>
      </c>
    </row>
    <row r="18" spans="2:47" ht="15.75" customHeight="1" thickBot="1">
      <c r="B18" s="731"/>
      <c r="C18" s="82" t="s">
        <v>139</v>
      </c>
      <c r="D18" s="82"/>
      <c r="E18" s="82"/>
      <c r="F18" s="200">
        <f>COUNTIF(T6:T14,"○")</f>
        <v>0</v>
      </c>
      <c r="G18" s="201" t="s">
        <v>143</v>
      </c>
      <c r="H18" s="723" t="str">
        <f>IF(F18&gt;1,"適合","不適合")</f>
        <v>不適合</v>
      </c>
      <c r="I18" s="723"/>
      <c r="J18" s="202"/>
      <c r="K18" s="203"/>
      <c r="L18" s="82"/>
      <c r="M18" s="82"/>
      <c r="N18" s="82"/>
      <c r="O18" s="82"/>
      <c r="P18" s="82"/>
      <c r="Q18" s="82"/>
      <c r="R18" s="82"/>
      <c r="S18" s="714"/>
      <c r="T18" s="715"/>
      <c r="U18" s="16"/>
      <c r="Y18" s="14" t="s">
        <v>20</v>
      </c>
      <c r="AU18" s="16">
        <v>2</v>
      </c>
    </row>
    <row r="19" spans="2:47" ht="5.4" customHeight="1" thickBot="1">
      <c r="C19" s="16"/>
      <c r="D19" s="16"/>
      <c r="E19" s="204"/>
      <c r="F19" s="224"/>
      <c r="G19" s="4"/>
      <c r="H19" s="16"/>
      <c r="I19" s="16"/>
      <c r="J19" s="16"/>
      <c r="K19" s="16"/>
      <c r="L19" s="16"/>
      <c r="M19" s="16"/>
      <c r="N19" s="16"/>
      <c r="O19" s="16"/>
      <c r="P19" s="16"/>
      <c r="Q19" s="16"/>
      <c r="R19" s="16"/>
      <c r="S19" s="16"/>
      <c r="T19" s="16"/>
      <c r="U19" s="16"/>
      <c r="Y19" s="14" t="s">
        <v>20</v>
      </c>
      <c r="AU19" s="16">
        <v>2</v>
      </c>
    </row>
    <row r="20" spans="2:47" ht="15.75" customHeight="1">
      <c r="B20" s="709" t="s">
        <v>137</v>
      </c>
      <c r="C20" s="81" t="s">
        <v>142</v>
      </c>
      <c r="D20" s="81"/>
      <c r="E20" s="194"/>
      <c r="F20" s="223"/>
      <c r="G20" s="196"/>
      <c r="H20" s="742"/>
      <c r="I20" s="742"/>
      <c r="J20" s="197"/>
      <c r="K20" s="81"/>
      <c r="L20" s="81"/>
      <c r="M20" s="81"/>
      <c r="N20" s="81"/>
      <c r="O20" s="81"/>
      <c r="P20" s="206" t="s">
        <v>135</v>
      </c>
      <c r="Q20" s="199" t="str">
        <f>IF(T4="○","適合","不適合")</f>
        <v>不適合</v>
      </c>
      <c r="R20" s="199"/>
      <c r="S20" s="716" t="str">
        <f>IF(AND(Q20="適合",H21="適合",Q21="適合",H22="適合"),"適合","不適合")</f>
        <v>不適合</v>
      </c>
      <c r="T20" s="717"/>
      <c r="U20" s="16"/>
      <c r="Y20" s="14" t="s">
        <v>20</v>
      </c>
      <c r="AU20" s="16">
        <v>2</v>
      </c>
    </row>
    <row r="21" spans="2:47" ht="15.75" customHeight="1">
      <c r="B21" s="710"/>
      <c r="C21" s="83" t="s">
        <v>140</v>
      </c>
      <c r="D21" s="83"/>
      <c r="E21" s="86" t="s">
        <v>131</v>
      </c>
      <c r="F21" s="207">
        <f>COUNTIF(T6:T9,"○")</f>
        <v>0</v>
      </c>
      <c r="G21" s="86" t="s">
        <v>130</v>
      </c>
      <c r="H21" s="722" t="str">
        <f>IF(F21&gt;=1,"適合","不適合")</f>
        <v>不適合</v>
      </c>
      <c r="I21" s="722"/>
      <c r="J21" s="209"/>
      <c r="K21" s="209"/>
      <c r="L21" s="71" t="s">
        <v>132</v>
      </c>
      <c r="M21" s="83"/>
      <c r="N21" s="83"/>
      <c r="O21" s="210">
        <f>COUNTIF(T10:T11,"○")</f>
        <v>0</v>
      </c>
      <c r="P21" s="211" t="s">
        <v>135</v>
      </c>
      <c r="Q21" s="209" t="str">
        <f>IF(O21&gt;=1,"適合","不適合")</f>
        <v>不適合</v>
      </c>
      <c r="R21" s="209"/>
      <c r="S21" s="718"/>
      <c r="T21" s="719"/>
      <c r="U21" s="16"/>
      <c r="Y21" s="14" t="s">
        <v>20</v>
      </c>
      <c r="AU21" s="16">
        <v>2</v>
      </c>
    </row>
    <row r="22" spans="2:47" ht="15.75" customHeight="1" thickBot="1">
      <c r="B22" s="711"/>
      <c r="C22" s="82" t="s">
        <v>145</v>
      </c>
      <c r="D22" s="82"/>
      <c r="E22" s="82"/>
      <c r="F22" s="212">
        <f>COUNTIF(T6:T14,"○")</f>
        <v>0</v>
      </c>
      <c r="G22" s="201" t="s">
        <v>130</v>
      </c>
      <c r="H22" s="203" t="str">
        <f>IF(F22&gt;3,"適合","不適合")</f>
        <v>不適合</v>
      </c>
      <c r="I22" s="193"/>
      <c r="J22" s="193"/>
      <c r="K22" s="203"/>
      <c r="L22" s="89"/>
      <c r="M22" s="89"/>
      <c r="N22" s="89"/>
      <c r="O22" s="89"/>
      <c r="P22" s="89"/>
      <c r="Q22" s="89"/>
      <c r="R22" s="89"/>
      <c r="S22" s="720"/>
      <c r="T22" s="721"/>
      <c r="U22" s="65"/>
      <c r="Y22" s="14" t="s">
        <v>20</v>
      </c>
      <c r="AU22" s="16">
        <v>2</v>
      </c>
    </row>
    <row r="23" spans="2:47" ht="15.75" customHeight="1">
      <c r="C23" s="16"/>
      <c r="D23" s="16"/>
      <c r="E23" s="16"/>
      <c r="F23" s="64"/>
      <c r="G23" s="4"/>
      <c r="H23" s="16"/>
      <c r="I23" s="16"/>
      <c r="J23" s="16"/>
      <c r="K23" s="16"/>
      <c r="L23" s="16"/>
      <c r="M23" s="16"/>
      <c r="N23" s="16"/>
      <c r="O23" s="16"/>
      <c r="P23" s="16"/>
      <c r="Q23" s="16"/>
      <c r="R23" s="16"/>
      <c r="S23" s="16"/>
      <c r="T23" s="16"/>
      <c r="U23" s="16"/>
      <c r="Y23" s="14" t="s">
        <v>20</v>
      </c>
      <c r="AU23" s="16">
        <v>2</v>
      </c>
    </row>
    <row r="24" spans="2:47" ht="15.75" customHeight="1">
      <c r="C24" s="16"/>
      <c r="D24" s="16"/>
      <c r="E24" s="16"/>
      <c r="F24" s="43"/>
      <c r="G24" s="4"/>
      <c r="H24" s="16"/>
      <c r="I24" s="16"/>
      <c r="J24" s="16"/>
      <c r="K24" s="16"/>
      <c r="L24" s="16"/>
      <c r="M24" s="16"/>
      <c r="N24" s="16"/>
      <c r="O24" s="16"/>
      <c r="P24" s="16"/>
      <c r="Q24" s="16"/>
      <c r="R24" s="16"/>
      <c r="S24" s="16"/>
      <c r="T24" s="16"/>
      <c r="U24" s="16"/>
      <c r="AU24" s="16">
        <v>2</v>
      </c>
    </row>
    <row r="25" spans="2:47" ht="15.75" customHeight="1">
      <c r="C25" s="4"/>
      <c r="D25" s="16"/>
      <c r="E25" s="16"/>
      <c r="F25" s="64"/>
      <c r="G25" s="4"/>
      <c r="H25" s="4"/>
      <c r="I25" s="4"/>
      <c r="J25" s="4"/>
      <c r="K25" s="4"/>
      <c r="L25" s="16"/>
      <c r="M25" s="16"/>
      <c r="N25" s="16"/>
      <c r="O25" s="16"/>
      <c r="P25" s="16"/>
      <c r="Q25" s="16"/>
      <c r="R25" s="16"/>
      <c r="S25" s="16"/>
      <c r="T25" s="16"/>
      <c r="U25" s="16"/>
      <c r="Y25" s="14" t="s">
        <v>20</v>
      </c>
      <c r="AU25" s="16">
        <v>2</v>
      </c>
    </row>
    <row r="30" spans="2:47" ht="15" customHeight="1"/>
    <row r="31" spans="2:47" ht="15" customHeight="1"/>
    <row r="32" spans="2:47" ht="15" customHeight="1"/>
    <row r="33" ht="15" customHeight="1"/>
    <row r="34" ht="15" customHeight="1"/>
    <row r="35" ht="15" customHeight="1"/>
    <row r="36" ht="15" customHeight="1"/>
    <row r="37" ht="15" customHeight="1"/>
    <row r="38" ht="15" customHeight="1"/>
    <row r="39" ht="15" customHeight="1"/>
    <row r="40" ht="15" customHeight="1"/>
    <row r="41" ht="15" customHeight="1"/>
  </sheetData>
  <sheetProtection formatRows="0"/>
  <dataConsolidate/>
  <mergeCells count="24">
    <mergeCell ref="B3:D3"/>
    <mergeCell ref="E3:T3"/>
    <mergeCell ref="C4:S5"/>
    <mergeCell ref="T4:T5"/>
    <mergeCell ref="C6:D9"/>
    <mergeCell ref="E6:S7"/>
    <mergeCell ref="T6:T7"/>
    <mergeCell ref="E8:S8"/>
    <mergeCell ref="E9:S9"/>
    <mergeCell ref="B4:B5"/>
    <mergeCell ref="C10:D11"/>
    <mergeCell ref="E10:S10"/>
    <mergeCell ref="E11:S11"/>
    <mergeCell ref="C12:D14"/>
    <mergeCell ref="E12:S12"/>
    <mergeCell ref="E13:S13"/>
    <mergeCell ref="E14:S14"/>
    <mergeCell ref="B17:B18"/>
    <mergeCell ref="S17:T18"/>
    <mergeCell ref="B20:B22"/>
    <mergeCell ref="S20:T22"/>
    <mergeCell ref="H21:I21"/>
    <mergeCell ref="H20:I20"/>
    <mergeCell ref="H18:I18"/>
  </mergeCells>
  <phoneticPr fontId="2"/>
  <conditionalFormatting sqref="B20:H20 J20:T20 B21:T22">
    <cfRule type="expression" dxfId="3" priority="2">
      <formula>$E$3="評価基準"</formula>
    </cfRule>
    <cfRule type="expression" priority="3">
      <formula>$E$3="評価基準"</formula>
    </cfRule>
  </conditionalFormatting>
  <conditionalFormatting sqref="B17:T17 B18:H18 J18:T18">
    <cfRule type="expression" dxfId="2" priority="1">
      <formula>$E$3="誘導水準"</formula>
    </cfRule>
  </conditionalFormatting>
  <conditionalFormatting sqref="E3">
    <cfRule type="expression" dxfId="1" priority="361">
      <formula>#REF!&lt;&gt;#REF!</formula>
    </cfRule>
  </conditionalFormatting>
  <conditionalFormatting sqref="F23 F25">
    <cfRule type="expression" dxfId="0" priority="7">
      <formula>#REF!&lt;&gt;#REF!</formula>
    </cfRule>
  </conditionalFormatting>
  <dataValidations count="4">
    <dataValidation type="list" allowBlank="1" showInputMessage="1" showErrorMessage="1" sqref="F25" xr:uid="{00000000-0002-0000-0500-000000000000}">
      <formula1>$X$25:$Y$25</formula1>
    </dataValidation>
    <dataValidation type="list" allowBlank="1" showInputMessage="1" showErrorMessage="1" sqref="F23 F16" xr:uid="{00000000-0002-0000-0500-000001000000}">
      <formula1>#REF!</formula1>
    </dataValidation>
    <dataValidation type="list" allowBlank="1" showInputMessage="1" showErrorMessage="1" sqref="E3:T3" xr:uid="{00000000-0002-0000-0500-000002000000}">
      <formula1>"　,評価基準,誘導水準"</formula1>
    </dataValidation>
    <dataValidation type="list" allowBlank="1" showInputMessage="1" showErrorMessage="1" sqref="T4:T14" xr:uid="{00000000-0002-0000-0500-000003000000}">
      <formula1>"　,○"</formula1>
    </dataValidation>
  </dataValidations>
  <printOptions horizontalCentered="1"/>
  <pageMargins left="0.31496062992125984" right="0.31496062992125984" top="0.78740157480314965" bottom="0.59055118110236227" header="0.31496062992125984" footer="0.19685039370078741"/>
  <pageSetup paperSize="9" scale="95" fitToHeight="0" orientation="portrait" r:id="rId1"/>
  <headerFooter>
    <oddFooter>&amp;L都市開発諸制度チェックシート2025年度版</oddFooter>
  </headerFooter>
  <colBreaks count="1" manualBreakCount="1">
    <brk id="22" max="1048575" man="1"/>
  </colBreaks>
  <ignoredErrors>
    <ignoredError sqref="Q17 F21 H2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建築物の概要</vt:lpstr>
      <vt:lpstr>環境性能係数（住宅のみ）</vt:lpstr>
      <vt:lpstr>環境性能係数（非住宅のみ）</vt:lpstr>
      <vt:lpstr>環境性能係数（複合用途）</vt:lpstr>
      <vt:lpstr>➀住宅（環境性能+再エネ化率）</vt:lpstr>
      <vt:lpstr>➀非住宅（環境性能+再エネ化率）</vt:lpstr>
      <vt:lpstr>②住宅・非住宅共通 (再エネ)</vt:lpstr>
      <vt:lpstr>③住宅(エネマネ)</vt:lpstr>
      <vt:lpstr>③非住宅(エネマネ)</vt:lpstr>
      <vt:lpstr>以降エネルギーの面的利用検討</vt:lpstr>
      <vt:lpstr>その１</vt:lpstr>
      <vt:lpstr>その2</vt:lpstr>
      <vt:lpstr>その3</vt:lpstr>
      <vt:lpstr>その１記入例</vt:lpstr>
      <vt:lpstr>その2記入例</vt:lpstr>
      <vt:lpstr>その3記入例</vt:lpstr>
      <vt:lpstr>'➀住宅（環境性能+再エネ化率）'!Print_Area</vt:lpstr>
      <vt:lpstr>'➀非住宅（環境性能+再エネ化率）'!Print_Area</vt:lpstr>
      <vt:lpstr>'②住宅・非住宅共通 (再エネ)'!Print_Area</vt:lpstr>
      <vt:lpstr>'③住宅(エネマネ)'!Print_Area</vt:lpstr>
      <vt:lpstr>'③非住宅(エネマネ)'!Print_Area</vt:lpstr>
      <vt:lpstr>その１!Print_Area</vt:lpstr>
      <vt:lpstr>その１記入例!Print_Area</vt:lpstr>
      <vt:lpstr>その2!Print_Area</vt:lpstr>
      <vt:lpstr>その2記入例!Print_Area</vt:lpstr>
      <vt:lpstr>その3!Print_Area</vt:lpstr>
      <vt:lpstr>その3記入例!Print_Area</vt:lpstr>
      <vt:lpstr>'環境性能係数（住宅のみ）'!Print_Area</vt:lpstr>
      <vt:lpstr>'環境性能係数（非住宅のみ）'!Print_Area</vt:lpstr>
      <vt:lpstr>'環境性能係数（複合用途）'!Print_Area</vt:lpstr>
      <vt:lpstr>建築物の概要!Print_Area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2026-06-26T03:07:34Z</dcterms:modified>
</cp:coreProperties>
</file>